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6\ltf_2026\"/>
    </mc:Choice>
  </mc:AlternateContent>
  <xr:revisionPtr revIDLastSave="0" documentId="13_ncr:1_{C320AE8F-4981-4B72-828C-1B782ED25095}" xr6:coauthVersionLast="36" xr6:coauthVersionMax="36" xr10:uidLastSave="{00000000-0000-0000-0000-000000000000}"/>
  <bookViews>
    <workbookView xWindow="0" yWindow="0" windowWidth="20490" windowHeight="742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IO7" i="1" l="1"/>
  <c r="IU7" i="1" l="1"/>
  <c r="IV7" i="1" s="1"/>
  <c r="IU32" i="1"/>
  <c r="IV32" i="1" s="1"/>
  <c r="IV31" i="1"/>
  <c r="IU31" i="1"/>
  <c r="IV30" i="1"/>
  <c r="IU30" i="1"/>
  <c r="IV29" i="1"/>
  <c r="IU29" i="1"/>
  <c r="IU28" i="1"/>
  <c r="IV28" i="1" s="1"/>
  <c r="IV27" i="1"/>
  <c r="IU27" i="1"/>
  <c r="IV26" i="1"/>
  <c r="IU26" i="1"/>
  <c r="IU25" i="1"/>
  <c r="IV25" i="1" s="1"/>
  <c r="IU24" i="1"/>
  <c r="IV24" i="1" s="1"/>
  <c r="IU23" i="1"/>
  <c r="IV23" i="1" s="1"/>
  <c r="IU22" i="1"/>
  <c r="IV22" i="1" s="1"/>
  <c r="IU21" i="1"/>
  <c r="IV21" i="1" s="1"/>
  <c r="IV20" i="1"/>
  <c r="IU20" i="1"/>
  <c r="IV19" i="1"/>
  <c r="IU19" i="1"/>
  <c r="IV18" i="1"/>
  <c r="IU18" i="1"/>
  <c r="IU17" i="1"/>
  <c r="IV17" i="1" s="1"/>
  <c r="IV16" i="1"/>
  <c r="IU16" i="1"/>
  <c r="IV14" i="1"/>
  <c r="IU14" i="1"/>
  <c r="IV13" i="1"/>
  <c r="IU13" i="1"/>
  <c r="IV12" i="1"/>
  <c r="IU12" i="1"/>
  <c r="IV10" i="1"/>
  <c r="IU10" i="1"/>
  <c r="IV9" i="1"/>
  <c r="IU9" i="1"/>
  <c r="IV8" i="1"/>
  <c r="IU8" i="1"/>
  <c r="IO32" i="1"/>
  <c r="IO9" i="1"/>
  <c r="IO10" i="1"/>
  <c r="IO11" i="1"/>
  <c r="IO12" i="1"/>
  <c r="IO13" i="1"/>
  <c r="IO14" i="1"/>
  <c r="IO15" i="1"/>
  <c r="IO16" i="1"/>
  <c r="IO17" i="1"/>
  <c r="IO18" i="1"/>
  <c r="IO19" i="1"/>
  <c r="IO20" i="1"/>
  <c r="IO21" i="1"/>
  <c r="IO22" i="1"/>
  <c r="IO23" i="1"/>
  <c r="IO24" i="1"/>
  <c r="IO25" i="1"/>
  <c r="IO26" i="1"/>
  <c r="IO27" i="1"/>
  <c r="IO28" i="1"/>
  <c r="IO29" i="1"/>
  <c r="IO30" i="1"/>
  <c r="IO31" i="1"/>
  <c r="IO8" i="1"/>
  <c r="IQ31" i="1" l="1"/>
  <c r="IP31" i="1"/>
  <c r="IQ30" i="1"/>
  <c r="IP30" i="1"/>
  <c r="IQ29" i="1"/>
  <c r="IP29" i="1"/>
  <c r="IP28" i="1"/>
  <c r="IQ28" i="1" s="1"/>
  <c r="IP27" i="1"/>
  <c r="IQ27" i="1" s="1"/>
  <c r="IP26" i="1"/>
  <c r="IQ26" i="1" s="1"/>
  <c r="IP25" i="1"/>
  <c r="IQ25" i="1" s="1"/>
  <c r="IP24" i="1"/>
  <c r="IQ24" i="1" s="1"/>
  <c r="IP23" i="1"/>
  <c r="IQ23" i="1" s="1"/>
  <c r="IQ22" i="1"/>
  <c r="IP22" i="1"/>
  <c r="IP21" i="1"/>
  <c r="IQ21" i="1" s="1"/>
  <c r="IP20" i="1"/>
  <c r="IQ20" i="1" s="1"/>
  <c r="IP19" i="1"/>
  <c r="IQ19" i="1" s="1"/>
  <c r="IQ18" i="1"/>
  <c r="IP18" i="1"/>
  <c r="IP17" i="1"/>
  <c r="IQ17" i="1" s="1"/>
  <c r="IP16" i="1"/>
  <c r="IQ16" i="1" s="1"/>
  <c r="IP14" i="1"/>
  <c r="IQ14" i="1" s="1"/>
  <c r="IP13" i="1"/>
  <c r="IQ13" i="1" s="1"/>
  <c r="IP12" i="1"/>
  <c r="IQ12" i="1" s="1"/>
  <c r="IP10" i="1"/>
  <c r="IQ10" i="1" s="1"/>
  <c r="IP9" i="1"/>
  <c r="IQ9" i="1" s="1"/>
  <c r="IP8" i="1"/>
  <c r="IQ8" i="1" s="1"/>
  <c r="IP7" i="1"/>
  <c r="IQ7" i="1" s="1"/>
  <c r="II32" i="1" l="1"/>
  <c r="IH32" i="1"/>
  <c r="IL31" i="1"/>
  <c r="IK31" i="1"/>
  <c r="IL30" i="1"/>
  <c r="IK30" i="1"/>
  <c r="IL29" i="1"/>
  <c r="IK29" i="1"/>
  <c r="IK28" i="1"/>
  <c r="IL28" i="1" s="1"/>
  <c r="IL27" i="1"/>
  <c r="IK27" i="1"/>
  <c r="IK26" i="1"/>
  <c r="IL26" i="1" s="1"/>
  <c r="IK25" i="1"/>
  <c r="IL25" i="1" s="1"/>
  <c r="IK24" i="1"/>
  <c r="IL24" i="1" s="1"/>
  <c r="IK23" i="1"/>
  <c r="IL23" i="1" s="1"/>
  <c r="IK22" i="1"/>
  <c r="IL22" i="1" s="1"/>
  <c r="IK21" i="1"/>
  <c r="IL21" i="1" s="1"/>
  <c r="IK20" i="1"/>
  <c r="IL20" i="1" s="1"/>
  <c r="IK19" i="1"/>
  <c r="IL19" i="1" s="1"/>
  <c r="IL18" i="1"/>
  <c r="IK18" i="1"/>
  <c r="IK17" i="1"/>
  <c r="IL17" i="1" s="1"/>
  <c r="IK16" i="1"/>
  <c r="IL16" i="1" s="1"/>
  <c r="IK14" i="1"/>
  <c r="IL14" i="1" s="1"/>
  <c r="IK13" i="1"/>
  <c r="IL13" i="1" s="1"/>
  <c r="IK12" i="1"/>
  <c r="IL12" i="1" s="1"/>
  <c r="IK10" i="1"/>
  <c r="IL10" i="1" s="1"/>
  <c r="IK9" i="1"/>
  <c r="IL9" i="1" s="1"/>
  <c r="IK8" i="1"/>
  <c r="IL8" i="1" s="1"/>
  <c r="IK7" i="1"/>
  <c r="IL7" i="1" s="1"/>
  <c r="IJ29" i="1" l="1"/>
  <c r="IP32" i="1"/>
  <c r="IQ32" i="1" s="1"/>
  <c r="IJ10" i="1"/>
  <c r="IJ16" i="1"/>
  <c r="IJ20" i="1"/>
  <c r="IJ30" i="1"/>
  <c r="IJ12" i="1"/>
  <c r="IJ26" i="1"/>
  <c r="IJ23" i="1"/>
  <c r="IJ7" i="1"/>
  <c r="IJ17" i="1"/>
  <c r="IJ27" i="1"/>
  <c r="IJ8" i="1"/>
  <c r="IJ18" i="1"/>
  <c r="IJ21" i="1"/>
  <c r="IJ24" i="1"/>
  <c r="IJ13" i="1"/>
  <c r="IJ28" i="1"/>
  <c r="IJ31" i="1"/>
  <c r="IJ9" i="1"/>
  <c r="IJ25" i="1"/>
  <c r="IJ19" i="1"/>
  <c r="IJ22" i="1"/>
  <c r="ID32" i="1"/>
  <c r="IC32" i="1"/>
  <c r="IG31" i="1"/>
  <c r="IF31" i="1"/>
  <c r="IG30" i="1"/>
  <c r="IF30" i="1"/>
  <c r="IG29" i="1"/>
  <c r="IF29" i="1"/>
  <c r="IF28" i="1"/>
  <c r="IG28" i="1" s="1"/>
  <c r="IF27" i="1"/>
  <c r="IG27" i="1" s="1"/>
  <c r="IF26" i="1"/>
  <c r="IG26" i="1" s="1"/>
  <c r="IF25" i="1"/>
  <c r="IG25" i="1" s="1"/>
  <c r="IF24" i="1"/>
  <c r="IG24" i="1" s="1"/>
  <c r="IF23" i="1"/>
  <c r="IG23" i="1" s="1"/>
  <c r="IF22" i="1"/>
  <c r="IG22" i="1" s="1"/>
  <c r="IF21" i="1"/>
  <c r="IG21" i="1" s="1"/>
  <c r="IF20" i="1"/>
  <c r="IG20" i="1" s="1"/>
  <c r="IG19" i="1"/>
  <c r="IF19" i="1"/>
  <c r="IG18" i="1"/>
  <c r="IF18" i="1"/>
  <c r="IF17" i="1"/>
  <c r="IG17" i="1" s="1"/>
  <c r="IF16" i="1"/>
  <c r="IG16" i="1" s="1"/>
  <c r="IF14" i="1"/>
  <c r="IG14" i="1" s="1"/>
  <c r="IF13" i="1"/>
  <c r="IG13" i="1" s="1"/>
  <c r="IF12" i="1"/>
  <c r="IG12" i="1" s="1"/>
  <c r="IF10" i="1"/>
  <c r="IG10" i="1" s="1"/>
  <c r="IF9" i="1"/>
  <c r="IG9" i="1" s="1"/>
  <c r="IF8" i="1"/>
  <c r="IG8" i="1" s="1"/>
  <c r="IF7" i="1"/>
  <c r="IG7" i="1" s="1"/>
  <c r="IJ32" i="1" l="1"/>
  <c r="IE29" i="1"/>
  <c r="IK32" i="1"/>
  <c r="IL32" i="1" s="1"/>
  <c r="IE12" i="1"/>
  <c r="IE26" i="1"/>
  <c r="IE31" i="1"/>
  <c r="IE8" i="1"/>
  <c r="IE13" i="1"/>
  <c r="IE23" i="1"/>
  <c r="IE30" i="1"/>
  <c r="IE17" i="1"/>
  <c r="IE7" i="1"/>
  <c r="IE27" i="1"/>
  <c r="IE9" i="1"/>
  <c r="IE10" i="1"/>
  <c r="IE20" i="1"/>
  <c r="IE28" i="1"/>
  <c r="IE25" i="1"/>
  <c r="IE18" i="1"/>
  <c r="IE21" i="1"/>
  <c r="IE24" i="1"/>
  <c r="IE16" i="1"/>
  <c r="IE19" i="1"/>
  <c r="IE22" i="1"/>
  <c r="HY32" i="1"/>
  <c r="HX32" i="1"/>
  <c r="IB31" i="1"/>
  <c r="IA31" i="1"/>
  <c r="IB30" i="1"/>
  <c r="IA30" i="1"/>
  <c r="IB29" i="1"/>
  <c r="IA29" i="1"/>
  <c r="IA28" i="1"/>
  <c r="IB28" i="1" s="1"/>
  <c r="IA27" i="1"/>
  <c r="IB27" i="1" s="1"/>
  <c r="IA26" i="1"/>
  <c r="IB26" i="1" s="1"/>
  <c r="IA25" i="1"/>
  <c r="IB25" i="1" s="1"/>
  <c r="IA24" i="1"/>
  <c r="IB24" i="1" s="1"/>
  <c r="IA23" i="1"/>
  <c r="IB23" i="1" s="1"/>
  <c r="IA22" i="1"/>
  <c r="IB22" i="1" s="1"/>
  <c r="IA21" i="1"/>
  <c r="IB21" i="1" s="1"/>
  <c r="IA20" i="1"/>
  <c r="IB20" i="1" s="1"/>
  <c r="IA19" i="1"/>
  <c r="IB19" i="1" s="1"/>
  <c r="IA18" i="1"/>
  <c r="IB18" i="1" s="1"/>
  <c r="IA17" i="1"/>
  <c r="IB17" i="1" s="1"/>
  <c r="IA16" i="1"/>
  <c r="IB16" i="1" s="1"/>
  <c r="IA14" i="1"/>
  <c r="IB14" i="1" s="1"/>
  <c r="IA13" i="1"/>
  <c r="IB13" i="1" s="1"/>
  <c r="IA12" i="1"/>
  <c r="IB12" i="1" s="1"/>
  <c r="IA10" i="1"/>
  <c r="IB10" i="1" s="1"/>
  <c r="IA9" i="1"/>
  <c r="IB9" i="1" s="1"/>
  <c r="IA8" i="1"/>
  <c r="IB8" i="1" s="1"/>
  <c r="IA7" i="1"/>
  <c r="IB7" i="1" s="1"/>
  <c r="IE32" i="1" l="1"/>
  <c r="HZ26" i="1"/>
  <c r="IF32" i="1"/>
  <c r="IG32" i="1" s="1"/>
  <c r="HZ22" i="1"/>
  <c r="HZ9" i="1"/>
  <c r="HZ19" i="1"/>
  <c r="HZ17" i="1"/>
  <c r="HZ24" i="1"/>
  <c r="HZ20" i="1"/>
  <c r="HZ7" i="1"/>
  <c r="HZ12" i="1"/>
  <c r="HZ21" i="1"/>
  <c r="HZ28" i="1"/>
  <c r="HZ31" i="1"/>
  <c r="HZ18" i="1"/>
  <c r="HZ25" i="1"/>
  <c r="HZ10" i="1"/>
  <c r="HZ8" i="1"/>
  <c r="HZ13" i="1"/>
  <c r="HZ29" i="1"/>
  <c r="HZ16" i="1"/>
  <c r="HZ23" i="1"/>
  <c r="HZ27" i="1"/>
  <c r="HZ30" i="1"/>
  <c r="HT32" i="1"/>
  <c r="HU19" i="1" s="1"/>
  <c r="HS32" i="1"/>
  <c r="HW31" i="1"/>
  <c r="HV31" i="1"/>
  <c r="HW30" i="1"/>
  <c r="HV30" i="1"/>
  <c r="HW29" i="1"/>
  <c r="HV29" i="1"/>
  <c r="HV28" i="1"/>
  <c r="HW28" i="1" s="1"/>
  <c r="HV27" i="1"/>
  <c r="HW27" i="1" s="1"/>
  <c r="HV26" i="1"/>
  <c r="HW26" i="1" s="1"/>
  <c r="HV25" i="1"/>
  <c r="HW25" i="1" s="1"/>
  <c r="HV24" i="1"/>
  <c r="HW24" i="1" s="1"/>
  <c r="HV23" i="1"/>
  <c r="HW23" i="1" s="1"/>
  <c r="HV22" i="1"/>
  <c r="HW22" i="1" s="1"/>
  <c r="HV21" i="1"/>
  <c r="HW21" i="1" s="1"/>
  <c r="HV20" i="1"/>
  <c r="HW20" i="1" s="1"/>
  <c r="HV19" i="1"/>
  <c r="HW19" i="1" s="1"/>
  <c r="HV18" i="1"/>
  <c r="HW18" i="1" s="1"/>
  <c r="HV17" i="1"/>
  <c r="HW17" i="1" s="1"/>
  <c r="HV16" i="1"/>
  <c r="HW16" i="1" s="1"/>
  <c r="HV14" i="1"/>
  <c r="HW14" i="1" s="1"/>
  <c r="HV13" i="1"/>
  <c r="HW13" i="1" s="1"/>
  <c r="HV12" i="1"/>
  <c r="HW12" i="1" s="1"/>
  <c r="HV10" i="1"/>
  <c r="HW10" i="1" s="1"/>
  <c r="HV9" i="1"/>
  <c r="HW9" i="1" s="1"/>
  <c r="HV8" i="1"/>
  <c r="HW8" i="1" s="1"/>
  <c r="HV7" i="1"/>
  <c r="HW7" i="1" s="1"/>
  <c r="HU31" i="1" l="1"/>
  <c r="HU13" i="1"/>
  <c r="HU7" i="1"/>
  <c r="HU8" i="1"/>
  <c r="HU23" i="1"/>
  <c r="HZ32" i="1"/>
  <c r="HU18" i="1"/>
  <c r="HU25" i="1"/>
  <c r="IA32" i="1"/>
  <c r="IB32" i="1" s="1"/>
  <c r="HU27" i="1"/>
  <c r="HU10" i="1"/>
  <c r="HU17" i="1"/>
  <c r="HU26" i="1"/>
  <c r="HU21" i="1"/>
  <c r="HU29" i="1"/>
  <c r="HU12" i="1"/>
  <c r="HU16" i="1"/>
  <c r="HU24" i="1"/>
  <c r="HU9" i="1"/>
  <c r="HU22" i="1"/>
  <c r="HU30" i="1"/>
  <c r="HU20" i="1"/>
  <c r="HU28" i="1"/>
  <c r="HO32" i="1"/>
  <c r="HP10" i="1" s="1"/>
  <c r="HN32" i="1"/>
  <c r="HR31" i="1"/>
  <c r="HQ31" i="1"/>
  <c r="HR30" i="1"/>
  <c r="HQ30" i="1"/>
  <c r="HR29" i="1"/>
  <c r="HQ29" i="1"/>
  <c r="HQ28" i="1"/>
  <c r="HR28" i="1" s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Q21" i="1"/>
  <c r="HR21" i="1" s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V32" i="1" l="1"/>
  <c r="HW32" i="1" s="1"/>
  <c r="HU32" i="1"/>
  <c r="HP8" i="1"/>
  <c r="HP22" i="1"/>
  <c r="HP19" i="1"/>
  <c r="HP26" i="1"/>
  <c r="HP16" i="1"/>
  <c r="HP23" i="1"/>
  <c r="HP30" i="1"/>
  <c r="HP20" i="1"/>
  <c r="HP27" i="1"/>
  <c r="HP12" i="1"/>
  <c r="HP17" i="1"/>
  <c r="HP18" i="1"/>
  <c r="HP25" i="1"/>
  <c r="HP29" i="1"/>
  <c r="HP9" i="1"/>
  <c r="HP13" i="1"/>
  <c r="HP21" i="1"/>
  <c r="HP24" i="1"/>
  <c r="HP28" i="1"/>
  <c r="HP7" i="1"/>
  <c r="HP31" i="1"/>
  <c r="HJ32" i="1"/>
  <c r="HK29" i="1" s="1"/>
  <c r="HI32" i="1"/>
  <c r="HM31" i="1"/>
  <c r="HL31" i="1"/>
  <c r="HM30" i="1"/>
  <c r="HL30" i="1"/>
  <c r="HM29" i="1"/>
  <c r="HL29" i="1"/>
  <c r="HL28" i="1"/>
  <c r="HM28" i="1" s="1"/>
  <c r="HL27" i="1"/>
  <c r="HM27" i="1" s="1"/>
  <c r="HL26" i="1"/>
  <c r="HM26" i="1" s="1"/>
  <c r="HL25" i="1"/>
  <c r="HM25" i="1" s="1"/>
  <c r="HL24" i="1"/>
  <c r="HM24" i="1" s="1"/>
  <c r="HL23" i="1"/>
  <c r="HM23" i="1" s="1"/>
  <c r="HL22" i="1"/>
  <c r="HM22" i="1" s="1"/>
  <c r="HM21" i="1"/>
  <c r="HL21" i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L9" i="1"/>
  <c r="HM9" i="1" s="1"/>
  <c r="HL8" i="1"/>
  <c r="HM8" i="1" s="1"/>
  <c r="HL7" i="1"/>
  <c r="HM7" i="1" s="1"/>
  <c r="HQ32" i="1" l="1"/>
  <c r="HR32" i="1" s="1"/>
  <c r="HP32" i="1"/>
  <c r="HK21" i="1"/>
  <c r="HK13" i="1"/>
  <c r="HK9" i="1"/>
  <c r="HK20" i="1"/>
  <c r="HK23" i="1"/>
  <c r="HK26" i="1"/>
  <c r="HK30" i="1"/>
  <c r="HK28" i="1"/>
  <c r="HK27" i="1"/>
  <c r="HK7" i="1"/>
  <c r="HK10" i="1"/>
  <c r="HK17" i="1"/>
  <c r="HK24" i="1"/>
  <c r="HK31" i="1"/>
  <c r="HK8" i="1"/>
  <c r="HK12" i="1"/>
  <c r="HK22" i="1"/>
  <c r="HK18" i="1"/>
  <c r="HK19" i="1"/>
  <c r="HK25" i="1"/>
  <c r="HK16" i="1"/>
  <c r="HE32" i="1"/>
  <c r="HF20" i="1" s="1"/>
  <c r="HD32" i="1"/>
  <c r="HH31" i="1"/>
  <c r="HG31" i="1"/>
  <c r="HH30" i="1"/>
  <c r="HG30" i="1"/>
  <c r="HH29" i="1"/>
  <c r="HG29" i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H19" i="1"/>
  <c r="HG19" i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7" i="1" l="1"/>
  <c r="HK32" i="1"/>
  <c r="HF29" i="1"/>
  <c r="HF19" i="1"/>
  <c r="HF10" i="1"/>
  <c r="HL32" i="1"/>
  <c r="HM32" i="1" s="1"/>
  <c r="HF13" i="1"/>
  <c r="HF7" i="1"/>
  <c r="HF27" i="1"/>
  <c r="HF21" i="1"/>
  <c r="HF8" i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 s="1"/>
  <c r="GH22" i="1"/>
  <c r="GI22" i="1" s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 s="1"/>
  <c r="GC22" i="1"/>
  <c r="GD22" i="1" s="1"/>
  <c r="GC21" i="1"/>
  <c r="GD21" i="1"/>
  <c r="GC20" i="1"/>
  <c r="GD20" i="1"/>
  <c r="GC19" i="1"/>
  <c r="GD19" i="1" s="1"/>
  <c r="GC18" i="1"/>
  <c r="GD18" i="1" s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 s="1"/>
  <c r="FX22" i="1"/>
  <c r="FY22" i="1" s="1"/>
  <c r="FX21" i="1"/>
  <c r="FY21" i="1"/>
  <c r="FX20" i="1"/>
  <c r="FY20" i="1"/>
  <c r="FX19" i="1"/>
  <c r="FY19" i="1" s="1"/>
  <c r="FX18" i="1"/>
  <c r="FY18" i="1" s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 s="1"/>
  <c r="FS23" i="1"/>
  <c r="FT23" i="1"/>
  <c r="FS22" i="1"/>
  <c r="FT22" i="1"/>
  <c r="FS21" i="1"/>
  <c r="FT21" i="1"/>
  <c r="FS20" i="1"/>
  <c r="FT20" i="1" s="1"/>
  <c r="FS19" i="1"/>
  <c r="FT19" i="1" s="1"/>
  <c r="FS18" i="1"/>
  <c r="FT18" i="1" s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N23" i="1"/>
  <c r="FO23" i="1" s="1"/>
  <c r="FN22" i="1"/>
  <c r="FO22" i="1" s="1"/>
  <c r="FN21" i="1"/>
  <c r="FO21" i="1" s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I23" i="1"/>
  <c r="FJ23" i="1" s="1"/>
  <c r="FI22" i="1"/>
  <c r="FJ22" i="1" s="1"/>
  <c r="FI21" i="1"/>
  <c r="FJ21" i="1" s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 s="1"/>
  <c r="FD23" i="1"/>
  <c r="FE23" i="1"/>
  <c r="FD22" i="1"/>
  <c r="FE22" i="1" s="1"/>
  <c r="FD21" i="1"/>
  <c r="FE21" i="1"/>
  <c r="FD20" i="1"/>
  <c r="FE20" i="1" s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 s="1"/>
  <c r="EY23" i="1"/>
  <c r="EZ23" i="1"/>
  <c r="EY22" i="1"/>
  <c r="EZ22" i="1"/>
  <c r="EY21" i="1"/>
  <c r="EZ21" i="1"/>
  <c r="EY20" i="1"/>
  <c r="EZ20" i="1" s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 s="1"/>
  <c r="ET23" i="1"/>
  <c r="EU23" i="1"/>
  <c r="ET22" i="1"/>
  <c r="EU22" i="1" s="1"/>
  <c r="ET21" i="1"/>
  <c r="EU21" i="1" s="1"/>
  <c r="ET20" i="1"/>
  <c r="EU20" i="1" s="1"/>
  <c r="ET19" i="1"/>
  <c r="EU19" i="1" s="1"/>
  <c r="ET18" i="1"/>
  <c r="EU18" i="1" s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O23" i="1"/>
  <c r="EP23" i="1" s="1"/>
  <c r="EO22" i="1"/>
  <c r="EP22" i="1" s="1"/>
  <c r="EO21" i="1"/>
  <c r="EP21" i="1" s="1"/>
  <c r="EO20" i="1"/>
  <c r="EP20" i="1"/>
  <c r="EO19" i="1"/>
  <c r="EP19" i="1" s="1"/>
  <c r="EO18" i="1"/>
  <c r="EP18" i="1" s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 s="1"/>
  <c r="EJ22" i="1"/>
  <c r="EK22" i="1"/>
  <c r="EJ21" i="1"/>
  <c r="EK21" i="1"/>
  <c r="EJ20" i="1"/>
  <c r="EK20" i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 s="1"/>
  <c r="EE23" i="1"/>
  <c r="EF23" i="1"/>
  <c r="EE22" i="1"/>
  <c r="EF22" i="1"/>
  <c r="EE21" i="1"/>
  <c r="EF21" i="1" s="1"/>
  <c r="EE20" i="1"/>
  <c r="EF20" i="1" s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 s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 s="1"/>
  <c r="DU22" i="1"/>
  <c r="DV22" i="1" s="1"/>
  <c r="DU21" i="1"/>
  <c r="DV21" i="1"/>
  <c r="DU20" i="1"/>
  <c r="DV20" i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 s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 s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 s="1"/>
  <c r="DF23" i="1"/>
  <c r="DG23" i="1"/>
  <c r="DF22" i="1"/>
  <c r="DG22" i="1"/>
  <c r="DF21" i="1"/>
  <c r="DG21" i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 s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 s="1"/>
  <c r="CV23" i="1"/>
  <c r="CW23" i="1"/>
  <c r="CV22" i="1"/>
  <c r="CW22" i="1"/>
  <c r="CV21" i="1"/>
  <c r="CW21" i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 s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 s="1"/>
  <c r="CL23" i="1"/>
  <c r="CM23" i="1" s="1"/>
  <c r="CL22" i="1"/>
  <c r="CM22" i="1"/>
  <c r="CL21" i="1"/>
  <c r="CM21" i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 s="1"/>
  <c r="CG22" i="1"/>
  <c r="CH22" i="1" s="1"/>
  <c r="CG21" i="1"/>
  <c r="CH21" i="1"/>
  <c r="CG20" i="1"/>
  <c r="CH20" i="1"/>
  <c r="CG19" i="1"/>
  <c r="CH19" i="1" s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 s="1"/>
  <c r="CB22" i="1"/>
  <c r="CC22" i="1"/>
  <c r="CB21" i="1"/>
  <c r="CC21" i="1"/>
  <c r="CB20" i="1"/>
  <c r="CC20" i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 s="1"/>
  <c r="BW22" i="1"/>
  <c r="BX22" i="1" s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 s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DB32" i="1" s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<sst xmlns="http://schemas.openxmlformats.org/spreadsheetml/2006/main" count="598" uniqueCount="89">
  <si>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</si>
  <si>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</si>
  <si>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</si>
  <si>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</si>
  <si>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</si>
  <si>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</si>
  <si>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</si>
  <si>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</si>
  <si>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</si>
  <si>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</si>
  <si>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</si>
  <si>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</si>
  <si>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</si>
  <si>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</si>
  <si>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</si>
  <si>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</si>
  <si>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</si>
  <si>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</si>
  <si>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</si>
  <si>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</si>
  <si>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</si>
  <si>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</si>
  <si>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</si>
  <si>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</si>
  <si>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</si>
  <si>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</si>
  <si>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</si>
  <si>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</si>
  <si>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</si>
  <si>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</si>
  <si>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</si>
  <si>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</si>
  <si>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</si>
  <si>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</si>
  <si>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</si>
  <si>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</si>
  <si>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</si>
  <si>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</si>
  <si>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</si>
  <si>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</si>
  <si>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</si>
  <si>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</si>
  <si>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</si>
  <si>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</si>
  <si>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</si>
  <si>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</si>
  <si>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</si>
  <si>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</si>
  <si>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</si>
  <si>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</si>
  <si>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</si>
  <si>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</si>
  <si>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</si>
  <si>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</si>
  <si>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</si>
  <si>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</si>
  <si>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</si>
  <si>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</si>
  <si>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</si>
  <si>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</si>
  <si>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</si>
  <si>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</si>
  <si>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</si>
  <si>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</si>
  <si>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</si>
  <si>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</si>
  <si>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</si>
  <si>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</si>
  <si>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</si>
  <si>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</si>
  <si>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</si>
  <si>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</si>
  <si>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</si>
  <si>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</si>
  <si>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</si>
  <si>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</si>
  <si>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</si>
  <si>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</si>
  <si>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</si>
  <si>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</si>
  <si>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</si>
  <si>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</si>
  <si>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</si>
  <si>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</si>
  <si>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บลจ. เฟิร์ส พลัส (ประเทศไทย) จำกัด</t>
  </si>
  <si>
    <t>ตุลาคม 2568</t>
  </si>
  <si>
    <t>พฤศจิกายน 2568</t>
  </si>
  <si>
    <t>ธันวาคม 2568</t>
  </si>
  <si>
    <t>มกราคม 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</si>
</sst>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(* #,##0.00_);_(* \(#,##0.00\);_(* &quot;-&quot;??_);_(@_)"/>
    <numFmt numFmtId="188" formatCode="_ * #,##0.00_ ;_ * \-#,##0.00_ ;_ * &quot;-&quot;??_ ;_ @_ "/>
    <numFmt numFmtId="189" formatCode="#,##0.0000_);[Red]\(#,##0.0000\)"/>
    <numFmt numFmtId="190" formatCode="#,##0_ ;[Red]\(#,##0\ \)"/>
    <numFmt numFmtId="191" formatCode="d/ดดดด/bbbb"/>
    <numFmt numFmtId="192" formatCode="d\ ดดดด\ bbbb"/>
    <numFmt numFmtId="193" formatCode="ดดดด\ bbbb"/>
  </numFmts>
  <fonts count="26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u/>
      <sz val="11"/>
      <color theme="10"/>
      <name val="Tahoma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88" fontId="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43" fontId="11" fillId="0" borderId="0"/>
    <xf numFmtId="187" fontId="22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23" fillId="0" borderId="0"/>
    <xf numFmtId="188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0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88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88" fontId="6" fillId="0" borderId="4" xfId="1" applyFont="1" applyFill="1" applyBorder="1" applyAlignment="1">
      <alignment horizontal="center" vertical="center"/>
    </xf>
    <xf numFmtId="189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89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89" fontId="6" fillId="2" borderId="5" xfId="106" applyNumberFormat="1" applyFont="1" applyFill="1" applyBorder="1" applyAlignment="1">
      <alignment horizontal="center" vertical="center"/>
    </xf>
    <xf numFmtId="189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91" fontId="5" fillId="0" borderId="12" xfId="1" applyNumberFormat="1" applyFont="1" applyBorder="1" applyAlignment="1">
      <alignment horizontal="center" vertical="center"/>
    </xf>
    <xf numFmtId="189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89" fontId="5" fillId="2" borderId="13" xfId="106" applyNumberFormat="1" applyFont="1" applyFill="1" applyBorder="1" applyAlignment="1">
      <alignment horizontal="center" vertical="center"/>
    </xf>
    <xf numFmtId="189" fontId="5" fillId="2" borderId="14" xfId="106" applyNumberFormat="1" applyFont="1" applyFill="1" applyBorder="1" applyAlignment="1">
      <alignment horizontal="center" vertical="center"/>
    </xf>
    <xf numFmtId="189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88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88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88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89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88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88" fontId="6" fillId="0" borderId="20" xfId="1" quotePrefix="1" applyFont="1" applyBorder="1" applyAlignment="1"/>
    <xf numFmtId="192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89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88" fontId="5" fillId="0" borderId="4" xfId="1" applyFont="1" applyBorder="1" applyAlignment="1"/>
    <xf numFmtId="188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88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89" fontId="6" fillId="3" borderId="9" xfId="106" applyNumberFormat="1" applyFont="1" applyFill="1" applyBorder="1" applyAlignment="1">
      <alignment horizontal="center" vertical="center"/>
    </xf>
    <xf numFmtId="189" fontId="6" fillId="3" borderId="5" xfId="106" applyNumberFormat="1" applyFont="1" applyFill="1" applyBorder="1" applyAlignment="1">
      <alignment horizontal="center" vertical="center"/>
    </xf>
    <xf numFmtId="189" fontId="5" fillId="3" borderId="14" xfId="106" applyNumberFormat="1" applyFont="1" applyFill="1" applyBorder="1" applyAlignment="1">
      <alignment horizontal="center" vertical="center"/>
    </xf>
    <xf numFmtId="189" fontId="5" fillId="3" borderId="13" xfId="106" applyNumberFormat="1" applyFont="1" applyFill="1" applyBorder="1" applyAlignment="1">
      <alignment horizontal="center" vertical="center"/>
    </xf>
    <xf numFmtId="188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89" fontId="7" fillId="4" borderId="2" xfId="106" applyNumberFormat="1" applyFont="1" applyFill="1" applyBorder="1" applyAlignment="1">
      <alignment horizontal="left" vertical="center"/>
    </xf>
    <xf numFmtId="192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90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88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88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87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87" fontId="5" fillId="0" borderId="31" xfId="1" applyNumberFormat="1" applyFont="1" applyBorder="1" applyAlignment="1"/>
    <xf numFmtId="188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88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2" fontId="5" fillId="0" borderId="5" xfId="107" applyNumberFormat="1" applyFont="1" applyBorder="1" applyAlignment="1">
      <alignment horizontal="center"/>
    </xf>
    <xf numFmtId="2" fontId="5" fillId="0" borderId="31" xfId="1" applyNumberFormat="1" applyFont="1" applyBorder="1" applyAlignment="1"/>
    <xf numFmtId="2" fontId="5" fillId="0" borderId="19" xfId="107" applyNumberFormat="1" applyFont="1" applyBorder="1" applyAlignment="1">
      <alignment horizontal="center"/>
    </xf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89" fontId="6" fillId="2" borderId="25" xfId="106" applyNumberFormat="1" applyFont="1" applyFill="1" applyBorder="1" applyAlignment="1">
      <alignment horizontal="center" vertical="center"/>
    </xf>
    <xf numFmtId="189" fontId="6" fillId="2" borderId="26" xfId="106" applyNumberFormat="1" applyFont="1" applyFill="1" applyBorder="1" applyAlignment="1">
      <alignment horizontal="center" vertical="center"/>
    </xf>
    <xf numFmtId="193" fontId="6" fillId="0" borderId="22" xfId="0" applyNumberFormat="1" applyFont="1" applyBorder="1" applyAlignment="1">
      <alignment horizontal="center" wrapText="1"/>
    </xf>
    <xf numFmtId="193" fontId="6" fillId="0" borderId="20" xfId="0" applyNumberFormat="1" applyFont="1" applyBorder="1" applyAlignment="1">
      <alignment horizontal="center" wrapText="1"/>
    </xf>
    <xf numFmtId="189" fontId="6" fillId="3" borderId="25" xfId="106" applyNumberFormat="1" applyFont="1" applyFill="1" applyBorder="1" applyAlignment="1">
      <alignment horizontal="center" vertical="center"/>
    </xf>
    <xf numFmtId="189" fontId="6" fillId="3" borderId="26" xfId="106" applyNumberFormat="1" applyFont="1" applyFill="1" applyBorder="1" applyAlignment="1">
      <alignment horizontal="center" vertical="center"/>
    </xf>
    <xf numFmtId="193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6"/>
  <sheetViews>
    <sheetView tabSelected="1" zoomScale="85" zoomScaleNormal="85" workbookViewId="0">
      <pane xSplit="1" ySplit="6" topLeftCell="IN7" activePane="bottomRight" state="frozen"/>
      <selection pane="topRight" activeCell="B1" sqref="B1"/>
      <selection pane="bottomLeft" activeCell="A8" sqref="A8"/>
      <selection pane="bottomRight" activeCell="IO8" sqref="IO8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217" width="9.140625" style="8"/>
    <col min="218" max="218" width="19.85546875" style="8" customWidth="1"/>
    <col min="219" max="219" width="9.140625" style="8"/>
    <col min="220" max="220" width="18.7109375" style="8" customWidth="1"/>
    <col min="221" max="222" width="9.140625" style="8"/>
    <col min="223" max="223" width="16.28515625" style="8" customWidth="1"/>
    <col min="224" max="224" width="9.140625" style="8"/>
    <col min="225" max="225" width="18.28515625" style="8" customWidth="1"/>
    <col min="226" max="227" width="9.140625" style="8"/>
    <col min="228" max="228" width="15.85546875" style="8" customWidth="1"/>
    <col min="229" max="229" width="9.140625" style="8"/>
    <col min="230" max="230" width="13.28515625" style="8" customWidth="1"/>
    <col min="231" max="232" width="9.140625" style="8"/>
    <col min="233" max="233" width="18.5703125" style="8" customWidth="1"/>
    <col min="234" max="234" width="9.140625" style="8"/>
    <col min="235" max="235" width="12.42578125" style="8" customWidth="1"/>
    <col min="236" max="237" width="9.140625" style="8"/>
    <col min="238" max="238" width="15.7109375" style="8" customWidth="1"/>
    <col min="239" max="239" width="9.140625" style="8"/>
    <col min="240" max="240" width="14.7109375" style="8" customWidth="1"/>
    <col min="241" max="242" width="9.140625" style="8"/>
    <col min="243" max="243" width="16" style="8" customWidth="1"/>
    <col min="244" max="244" width="9.140625" style="8"/>
    <col min="245" max="245" width="13.5703125" style="8" customWidth="1"/>
    <col min="246" max="246" width="9.140625" style="8"/>
    <col min="247" max="251" width="19.140625" style="8" customWidth="1"/>
    <col min="252" max="254" width="24.7109375" style="8" customWidth="1"/>
    <col min="255" max="256" width="19.140625" style="8" customWidth="1"/>
    <col min="257" max="259" width="24.7109375" style="8" customWidth="1"/>
    <col min="260" max="16384" width="9.140625" style="8"/>
  </cols>
  <sheetData>
    <row r="1" spans="1:25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5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5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11" t="s">
        <v>26</v>
      </c>
      <c r="O3" s="112"/>
      <c r="P3" s="112"/>
      <c r="Q3" s="113" t="s">
        <v>27</v>
      </c>
      <c r="R3" s="114"/>
      <c r="S3" s="114"/>
      <c r="T3" s="115" t="s">
        <v>28</v>
      </c>
      <c r="U3" s="116"/>
      <c r="V3" s="116"/>
      <c r="W3" s="115" t="s">
        <v>29</v>
      </c>
      <c r="X3" s="116"/>
      <c r="Y3" s="116"/>
      <c r="Z3" s="115" t="s">
        <v>30</v>
      </c>
      <c r="AA3" s="116"/>
      <c r="AB3" s="116"/>
      <c r="AC3" s="115" t="s">
        <v>33</v>
      </c>
      <c r="AD3" s="117"/>
      <c r="AE3" s="118"/>
      <c r="AF3" s="106">
        <v>41974</v>
      </c>
      <c r="AG3" s="107"/>
      <c r="AH3" s="107"/>
      <c r="AI3" s="106">
        <v>42339</v>
      </c>
      <c r="AJ3" s="107"/>
      <c r="AK3" s="107"/>
      <c r="AL3" s="106">
        <v>42706</v>
      </c>
      <c r="AM3" s="107"/>
      <c r="AN3" s="107"/>
      <c r="AO3" s="106">
        <v>43099</v>
      </c>
      <c r="AP3" s="107"/>
      <c r="AQ3" s="107"/>
      <c r="AR3" s="106">
        <v>43462</v>
      </c>
      <c r="AS3" s="107"/>
      <c r="AT3" s="107"/>
      <c r="AU3" s="106">
        <v>43829</v>
      </c>
      <c r="AV3" s="107"/>
      <c r="AW3" s="107"/>
      <c r="AX3" s="107"/>
      <c r="AY3" s="110"/>
      <c r="AZ3" s="106">
        <v>44195</v>
      </c>
      <c r="BA3" s="107"/>
      <c r="BB3" s="107"/>
      <c r="BC3" s="107"/>
      <c r="BD3" s="110"/>
      <c r="BE3" s="106">
        <v>44560</v>
      </c>
      <c r="BF3" s="107"/>
      <c r="BG3" s="107"/>
      <c r="BH3" s="107"/>
      <c r="BI3" s="110"/>
      <c r="BJ3" s="101" t="s">
        <v>48</v>
      </c>
      <c r="BK3" s="102"/>
      <c r="BL3" s="102"/>
      <c r="BM3" s="102"/>
      <c r="BN3" s="103"/>
      <c r="BO3" s="101" t="s">
        <v>49</v>
      </c>
      <c r="BP3" s="102"/>
      <c r="BQ3" s="102"/>
      <c r="BR3" s="102"/>
      <c r="BS3" s="103"/>
      <c r="BT3" s="101" t="s">
        <v>50</v>
      </c>
      <c r="BU3" s="102"/>
      <c r="BV3" s="102"/>
      <c r="BW3" s="102"/>
      <c r="BX3" s="103"/>
      <c r="BY3" s="101" t="s">
        <v>52</v>
      </c>
      <c r="BZ3" s="102"/>
      <c r="CA3" s="102"/>
      <c r="CB3" s="102"/>
      <c r="CC3" s="103"/>
      <c r="CD3" s="101" t="s">
        <v>53</v>
      </c>
      <c r="CE3" s="102"/>
      <c r="CF3" s="102"/>
      <c r="CG3" s="102"/>
      <c r="CH3" s="103"/>
      <c r="CI3" s="101" t="s">
        <v>54</v>
      </c>
      <c r="CJ3" s="102"/>
      <c r="CK3" s="102"/>
      <c r="CL3" s="102"/>
      <c r="CM3" s="103"/>
      <c r="CN3" s="101" t="s">
        <v>55</v>
      </c>
      <c r="CO3" s="102"/>
      <c r="CP3" s="102"/>
      <c r="CQ3" s="102"/>
      <c r="CR3" s="103"/>
      <c r="CS3" s="101" t="s">
        <v>56</v>
      </c>
      <c r="CT3" s="102"/>
      <c r="CU3" s="102"/>
      <c r="CV3" s="102"/>
      <c r="CW3" s="103"/>
      <c r="CX3" s="101" t="s">
        <v>57</v>
      </c>
      <c r="CY3" s="102"/>
      <c r="CZ3" s="102"/>
      <c r="DA3" s="102"/>
      <c r="DB3" s="103"/>
      <c r="DC3" s="101" t="s">
        <v>58</v>
      </c>
      <c r="DD3" s="102"/>
      <c r="DE3" s="102"/>
      <c r="DF3" s="102"/>
      <c r="DG3" s="103"/>
      <c r="DH3" s="101" t="s">
        <v>59</v>
      </c>
      <c r="DI3" s="102"/>
      <c r="DJ3" s="102"/>
      <c r="DK3" s="102"/>
      <c r="DL3" s="103"/>
      <c r="DM3" s="101" t="s">
        <v>60</v>
      </c>
      <c r="DN3" s="102"/>
      <c r="DO3" s="102"/>
      <c r="DP3" s="102"/>
      <c r="DQ3" s="103"/>
      <c r="DR3" s="101" t="s">
        <v>61</v>
      </c>
      <c r="DS3" s="102"/>
      <c r="DT3" s="102"/>
      <c r="DU3" s="102"/>
      <c r="DV3" s="103"/>
      <c r="DW3" s="101" t="s">
        <v>61</v>
      </c>
      <c r="DX3" s="102"/>
      <c r="DY3" s="102"/>
      <c r="DZ3" s="102"/>
      <c r="EA3" s="103"/>
      <c r="EB3" s="101" t="s">
        <v>63</v>
      </c>
      <c r="EC3" s="102"/>
      <c r="ED3" s="102"/>
      <c r="EE3" s="102"/>
      <c r="EF3" s="103"/>
      <c r="EG3" s="101" t="s">
        <v>64</v>
      </c>
      <c r="EH3" s="102"/>
      <c r="EI3" s="102"/>
      <c r="EJ3" s="102"/>
      <c r="EK3" s="103"/>
      <c r="EL3" s="101" t="s">
        <v>65</v>
      </c>
      <c r="EM3" s="102"/>
      <c r="EN3" s="102"/>
      <c r="EO3" s="102"/>
      <c r="EP3" s="103"/>
      <c r="EQ3" s="101" t="s">
        <v>66</v>
      </c>
      <c r="ER3" s="102"/>
      <c r="ES3" s="102"/>
      <c r="ET3" s="102"/>
      <c r="EU3" s="103"/>
      <c r="EV3" s="101" t="s">
        <v>67</v>
      </c>
      <c r="EW3" s="102"/>
      <c r="EX3" s="102"/>
      <c r="EY3" s="102"/>
      <c r="EZ3" s="103"/>
      <c r="FA3" s="101" t="s">
        <v>68</v>
      </c>
      <c r="FB3" s="102"/>
      <c r="FC3" s="102"/>
      <c r="FD3" s="102"/>
      <c r="FE3" s="103"/>
      <c r="FF3" s="101" t="s">
        <v>69</v>
      </c>
      <c r="FG3" s="102"/>
      <c r="FH3" s="102"/>
      <c r="FI3" s="102"/>
      <c r="FJ3" s="103"/>
      <c r="FK3" s="101" t="s">
        <v>70</v>
      </c>
      <c r="FL3" s="102"/>
      <c r="FM3" s="102"/>
      <c r="FN3" s="102"/>
      <c r="FO3" s="103"/>
      <c r="FP3" s="101" t="s">
        <v>71</v>
      </c>
      <c r="FQ3" s="102"/>
      <c r="FR3" s="102"/>
      <c r="FS3" s="102"/>
      <c r="FT3" s="103"/>
      <c r="FU3" s="101" t="s">
        <v>72</v>
      </c>
      <c r="FV3" s="102"/>
      <c r="FW3" s="102"/>
      <c r="FX3" s="102"/>
      <c r="FY3" s="103"/>
      <c r="FZ3" s="101" t="s">
        <v>73</v>
      </c>
      <c r="GA3" s="102"/>
      <c r="GB3" s="102"/>
      <c r="GC3" s="102"/>
      <c r="GD3" s="103"/>
      <c r="GE3" s="101" t="s">
        <v>74</v>
      </c>
      <c r="GF3" s="102"/>
      <c r="GG3" s="102"/>
      <c r="GH3" s="102"/>
      <c r="GI3" s="103"/>
      <c r="GJ3" s="101" t="s">
        <v>75</v>
      </c>
      <c r="GK3" s="102"/>
      <c r="GL3" s="102"/>
      <c r="GM3" s="102"/>
      <c r="GN3" s="103"/>
      <c r="GO3" s="101" t="s">
        <v>76</v>
      </c>
      <c r="GP3" s="102"/>
      <c r="GQ3" s="102"/>
      <c r="GR3" s="102"/>
      <c r="GS3" s="103"/>
      <c r="GT3" s="101" t="s">
        <v>77</v>
      </c>
      <c r="GU3" s="102"/>
      <c r="GV3" s="102"/>
      <c r="GW3" s="102"/>
      <c r="GX3" s="103"/>
      <c r="GY3" s="101" t="s">
        <v>78</v>
      </c>
      <c r="GZ3" s="102"/>
      <c r="HA3" s="102"/>
      <c r="HB3" s="102"/>
      <c r="HC3" s="103"/>
      <c r="HD3" s="101" t="s">
        <v>79</v>
      </c>
      <c r="HE3" s="102"/>
      <c r="HF3" s="102"/>
      <c r="HG3" s="102"/>
      <c r="HH3" s="103"/>
      <c r="HI3" s="101" t="s">
        <v>80</v>
      </c>
      <c r="HJ3" s="102"/>
      <c r="HK3" s="102"/>
      <c r="HL3" s="102"/>
      <c r="HM3" s="103"/>
      <c r="HN3" s="101" t="s">
        <v>81</v>
      </c>
      <c r="HO3" s="102"/>
      <c r="HP3" s="102"/>
      <c r="HQ3" s="102"/>
      <c r="HR3" s="103"/>
      <c r="HS3" s="101" t="s">
        <v>82</v>
      </c>
      <c r="HT3" s="102"/>
      <c r="HU3" s="102"/>
      <c r="HV3" s="102"/>
      <c r="HW3" s="103"/>
      <c r="HX3" s="101" t="s">
        <v>83</v>
      </c>
      <c r="HY3" s="102"/>
      <c r="HZ3" s="102"/>
      <c r="IA3" s="102"/>
      <c r="IB3" s="103"/>
      <c r="IC3" s="101" t="s">
        <v>85</v>
      </c>
      <c r="ID3" s="102"/>
      <c r="IE3" s="102"/>
      <c r="IF3" s="102"/>
      <c r="IG3" s="103"/>
      <c r="IH3" s="101" t="s">
        <v>86</v>
      </c>
      <c r="II3" s="102"/>
      <c r="IJ3" s="102"/>
      <c r="IK3" s="102"/>
      <c r="IL3" s="103"/>
      <c r="IM3" s="101" t="s">
        <v>87</v>
      </c>
      <c r="IN3" s="102"/>
      <c r="IO3" s="102"/>
      <c r="IP3" s="102"/>
      <c r="IQ3" s="103"/>
      <c r="IR3" s="101" t="s">
        <v>88</v>
      </c>
      <c r="IS3" s="102"/>
      <c r="IT3" s="102"/>
      <c r="IU3" s="102"/>
      <c r="IV3" s="103"/>
    </row>
    <row r="4" spans="1:25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8" t="s">
        <v>5</v>
      </c>
      <c r="AY4" s="109"/>
      <c r="AZ4" s="15" t="s">
        <v>2</v>
      </c>
      <c r="BA4" s="11" t="s">
        <v>3</v>
      </c>
      <c r="BB4" s="14" t="s">
        <v>4</v>
      </c>
      <c r="BC4" s="108" t="s">
        <v>5</v>
      </c>
      <c r="BD4" s="109"/>
      <c r="BE4" s="15" t="s">
        <v>2</v>
      </c>
      <c r="BF4" s="11" t="s">
        <v>3</v>
      </c>
      <c r="BG4" s="14" t="s">
        <v>4</v>
      </c>
      <c r="BH4" s="108" t="s">
        <v>5</v>
      </c>
      <c r="BI4" s="109"/>
      <c r="BJ4" s="15" t="s">
        <v>2</v>
      </c>
      <c r="BK4" s="11" t="s">
        <v>3</v>
      </c>
      <c r="BL4" s="14" t="s">
        <v>4</v>
      </c>
      <c r="BM4" s="108" t="s">
        <v>5</v>
      </c>
      <c r="BN4" s="109"/>
      <c r="BO4" s="15" t="s">
        <v>2</v>
      </c>
      <c r="BP4" s="11" t="s">
        <v>3</v>
      </c>
      <c r="BQ4" s="14" t="s">
        <v>4</v>
      </c>
      <c r="BR4" s="104" t="s">
        <v>5</v>
      </c>
      <c r="BS4" s="105"/>
      <c r="BT4" s="15" t="s">
        <v>2</v>
      </c>
      <c r="BU4" s="11" t="s">
        <v>3</v>
      </c>
      <c r="BV4" s="14" t="s">
        <v>4</v>
      </c>
      <c r="BW4" s="104" t="s">
        <v>5</v>
      </c>
      <c r="BX4" s="105"/>
      <c r="BY4" s="15" t="s">
        <v>2</v>
      </c>
      <c r="BZ4" s="11" t="s">
        <v>3</v>
      </c>
      <c r="CA4" s="14" t="s">
        <v>4</v>
      </c>
      <c r="CB4" s="104" t="s">
        <v>5</v>
      </c>
      <c r="CC4" s="105"/>
      <c r="CD4" s="15" t="s">
        <v>2</v>
      </c>
      <c r="CE4" s="11" t="s">
        <v>3</v>
      </c>
      <c r="CF4" s="14" t="s">
        <v>4</v>
      </c>
      <c r="CG4" s="104" t="s">
        <v>5</v>
      </c>
      <c r="CH4" s="105"/>
      <c r="CI4" s="15" t="s">
        <v>2</v>
      </c>
      <c r="CJ4" s="11" t="s">
        <v>3</v>
      </c>
      <c r="CK4" s="14" t="s">
        <v>4</v>
      </c>
      <c r="CL4" s="104" t="s">
        <v>5</v>
      </c>
      <c r="CM4" s="105"/>
      <c r="CN4" s="15" t="s">
        <v>2</v>
      </c>
      <c r="CO4" s="11" t="s">
        <v>3</v>
      </c>
      <c r="CP4" s="14" t="s">
        <v>4</v>
      </c>
      <c r="CQ4" s="104" t="s">
        <v>5</v>
      </c>
      <c r="CR4" s="105"/>
      <c r="CS4" s="15" t="s">
        <v>2</v>
      </c>
      <c r="CT4" s="11" t="s">
        <v>3</v>
      </c>
      <c r="CU4" s="14" t="s">
        <v>4</v>
      </c>
      <c r="CV4" s="104" t="s">
        <v>5</v>
      </c>
      <c r="CW4" s="105"/>
      <c r="CX4" s="15" t="s">
        <v>2</v>
      </c>
      <c r="CY4" s="11" t="s">
        <v>3</v>
      </c>
      <c r="CZ4" s="14" t="s">
        <v>4</v>
      </c>
      <c r="DA4" s="104" t="s">
        <v>5</v>
      </c>
      <c r="DB4" s="105"/>
      <c r="DC4" s="15" t="s">
        <v>2</v>
      </c>
      <c r="DD4" s="11" t="s">
        <v>3</v>
      </c>
      <c r="DE4" s="14" t="s">
        <v>4</v>
      </c>
      <c r="DF4" s="104" t="s">
        <v>5</v>
      </c>
      <c r="DG4" s="105"/>
      <c r="DH4" s="15" t="s">
        <v>2</v>
      </c>
      <c r="DI4" s="11" t="s">
        <v>3</v>
      </c>
      <c r="DJ4" s="14" t="s">
        <v>4</v>
      </c>
      <c r="DK4" s="104" t="s">
        <v>5</v>
      </c>
      <c r="DL4" s="105"/>
      <c r="DM4" s="15" t="s">
        <v>2</v>
      </c>
      <c r="DN4" s="11" t="s">
        <v>3</v>
      </c>
      <c r="DO4" s="14" t="s">
        <v>4</v>
      </c>
      <c r="DP4" s="104" t="s">
        <v>5</v>
      </c>
      <c r="DQ4" s="105"/>
      <c r="DR4" s="15" t="s">
        <v>2</v>
      </c>
      <c r="DS4" s="11" t="s">
        <v>3</v>
      </c>
      <c r="DT4" s="14" t="s">
        <v>4</v>
      </c>
      <c r="DU4" s="104" t="s">
        <v>5</v>
      </c>
      <c r="DV4" s="105"/>
      <c r="DW4" s="15" t="s">
        <v>2</v>
      </c>
      <c r="DX4" s="11" t="s">
        <v>3</v>
      </c>
      <c r="DY4" s="14" t="s">
        <v>4</v>
      </c>
      <c r="DZ4" s="104" t="s">
        <v>5</v>
      </c>
      <c r="EA4" s="105"/>
      <c r="EB4" s="15" t="s">
        <v>2</v>
      </c>
      <c r="EC4" s="11" t="s">
        <v>3</v>
      </c>
      <c r="ED4" s="14" t="s">
        <v>4</v>
      </c>
      <c r="EE4" s="104" t="s">
        <v>5</v>
      </c>
      <c r="EF4" s="105"/>
      <c r="EG4" s="15" t="s">
        <v>2</v>
      </c>
      <c r="EH4" s="11" t="s">
        <v>3</v>
      </c>
      <c r="EI4" s="14" t="s">
        <v>4</v>
      </c>
      <c r="EJ4" s="104" t="s">
        <v>5</v>
      </c>
      <c r="EK4" s="105"/>
      <c r="EL4" s="15" t="s">
        <v>2</v>
      </c>
      <c r="EM4" s="11" t="s">
        <v>3</v>
      </c>
      <c r="EN4" s="14" t="s">
        <v>4</v>
      </c>
      <c r="EO4" s="104" t="s">
        <v>5</v>
      </c>
      <c r="EP4" s="105"/>
      <c r="EQ4" s="15" t="s">
        <v>2</v>
      </c>
      <c r="ER4" s="11" t="s">
        <v>3</v>
      </c>
      <c r="ES4" s="14" t="s">
        <v>4</v>
      </c>
      <c r="ET4" s="104" t="s">
        <v>5</v>
      </c>
      <c r="EU4" s="105"/>
      <c r="EV4" s="15" t="s">
        <v>2</v>
      </c>
      <c r="EW4" s="11" t="s">
        <v>3</v>
      </c>
      <c r="EX4" s="14" t="s">
        <v>4</v>
      </c>
      <c r="EY4" s="104" t="s">
        <v>5</v>
      </c>
      <c r="EZ4" s="105"/>
      <c r="FA4" s="15" t="s">
        <v>2</v>
      </c>
      <c r="FB4" s="11" t="s">
        <v>3</v>
      </c>
      <c r="FC4" s="14" t="s">
        <v>4</v>
      </c>
      <c r="FD4" s="104" t="s">
        <v>5</v>
      </c>
      <c r="FE4" s="105"/>
      <c r="FF4" s="15" t="s">
        <v>2</v>
      </c>
      <c r="FG4" s="11" t="s">
        <v>3</v>
      </c>
      <c r="FH4" s="14" t="s">
        <v>4</v>
      </c>
      <c r="FI4" s="104" t="s">
        <v>5</v>
      </c>
      <c r="FJ4" s="105"/>
      <c r="FK4" s="15" t="s">
        <v>2</v>
      </c>
      <c r="FL4" s="11" t="s">
        <v>3</v>
      </c>
      <c r="FM4" s="14" t="s">
        <v>4</v>
      </c>
      <c r="FN4" s="104" t="s">
        <v>5</v>
      </c>
      <c r="FO4" s="105"/>
      <c r="FP4" s="15" t="s">
        <v>2</v>
      </c>
      <c r="FQ4" s="11" t="s">
        <v>3</v>
      </c>
      <c r="FR4" s="14" t="s">
        <v>4</v>
      </c>
      <c r="FS4" s="104" t="s">
        <v>5</v>
      </c>
      <c r="FT4" s="105"/>
      <c r="FU4" s="15" t="s">
        <v>2</v>
      </c>
      <c r="FV4" s="11" t="s">
        <v>3</v>
      </c>
      <c r="FW4" s="14" t="s">
        <v>4</v>
      </c>
      <c r="FX4" s="104" t="s">
        <v>5</v>
      </c>
      <c r="FY4" s="105"/>
      <c r="FZ4" s="15" t="s">
        <v>2</v>
      </c>
      <c r="GA4" s="11" t="s">
        <v>3</v>
      </c>
      <c r="GB4" s="14" t="s">
        <v>4</v>
      </c>
      <c r="GC4" s="104" t="s">
        <v>5</v>
      </c>
      <c r="GD4" s="105"/>
      <c r="GE4" s="15" t="s">
        <v>2</v>
      </c>
      <c r="GF4" s="11" t="s">
        <v>3</v>
      </c>
      <c r="GG4" s="14" t="s">
        <v>4</v>
      </c>
      <c r="GH4" s="104" t="s">
        <v>5</v>
      </c>
      <c r="GI4" s="105"/>
      <c r="GJ4" s="15" t="s">
        <v>2</v>
      </c>
      <c r="GK4" s="11" t="s">
        <v>3</v>
      </c>
      <c r="GL4" s="14" t="s">
        <v>4</v>
      </c>
      <c r="GM4" s="104" t="s">
        <v>5</v>
      </c>
      <c r="GN4" s="105"/>
      <c r="GO4" s="15" t="s">
        <v>2</v>
      </c>
      <c r="GP4" s="11" t="s">
        <v>3</v>
      </c>
      <c r="GQ4" s="14" t="s">
        <v>4</v>
      </c>
      <c r="GR4" s="104" t="s">
        <v>5</v>
      </c>
      <c r="GS4" s="105"/>
      <c r="GT4" s="15" t="s">
        <v>2</v>
      </c>
      <c r="GU4" s="11" t="s">
        <v>3</v>
      </c>
      <c r="GV4" s="14" t="s">
        <v>4</v>
      </c>
      <c r="GW4" s="104" t="s">
        <v>5</v>
      </c>
      <c r="GX4" s="105"/>
      <c r="GY4" s="15" t="s">
        <v>2</v>
      </c>
      <c r="GZ4" s="11" t="s">
        <v>3</v>
      </c>
      <c r="HA4" s="14" t="s">
        <v>4</v>
      </c>
      <c r="HB4" s="104" t="s">
        <v>5</v>
      </c>
      <c r="HC4" s="105"/>
      <c r="HD4" s="15" t="s">
        <v>2</v>
      </c>
      <c r="HE4" s="11" t="s">
        <v>3</v>
      </c>
      <c r="HF4" s="14" t="s">
        <v>4</v>
      </c>
      <c r="HG4" s="104" t="s">
        <v>5</v>
      </c>
      <c r="HH4" s="105"/>
      <c r="HI4" s="15" t="s">
        <v>2</v>
      </c>
      <c r="HJ4" s="11" t="s">
        <v>3</v>
      </c>
      <c r="HK4" s="14" t="s">
        <v>4</v>
      </c>
      <c r="HL4" s="104" t="s">
        <v>5</v>
      </c>
      <c r="HM4" s="105"/>
      <c r="HN4" s="15" t="s">
        <v>2</v>
      </c>
      <c r="HO4" s="11" t="s">
        <v>3</v>
      </c>
      <c r="HP4" s="14" t="s">
        <v>4</v>
      </c>
      <c r="HQ4" s="104" t="s">
        <v>5</v>
      </c>
      <c r="HR4" s="105"/>
      <c r="HS4" s="15" t="s">
        <v>2</v>
      </c>
      <c r="HT4" s="11" t="s">
        <v>3</v>
      </c>
      <c r="HU4" s="14" t="s">
        <v>4</v>
      </c>
      <c r="HV4" s="104" t="s">
        <v>5</v>
      </c>
      <c r="HW4" s="105"/>
      <c r="HX4" s="15" t="s">
        <v>2</v>
      </c>
      <c r="HY4" s="11" t="s">
        <v>3</v>
      </c>
      <c r="HZ4" s="14" t="s">
        <v>4</v>
      </c>
      <c r="IA4" s="104" t="s">
        <v>5</v>
      </c>
      <c r="IB4" s="105"/>
      <c r="IC4" s="15" t="s">
        <v>2</v>
      </c>
      <c r="ID4" s="11" t="s">
        <v>3</v>
      </c>
      <c r="IE4" s="14" t="s">
        <v>4</v>
      </c>
      <c r="IF4" s="104" t="s">
        <v>5</v>
      </c>
      <c r="IG4" s="105"/>
      <c r="IH4" s="15" t="s">
        <v>2</v>
      </c>
      <c r="II4" s="11" t="s">
        <v>3</v>
      </c>
      <c r="IJ4" s="14" t="s">
        <v>4</v>
      </c>
      <c r="IK4" s="104" t="s">
        <v>5</v>
      </c>
      <c r="IL4" s="105"/>
      <c r="IM4" s="15" t="s">
        <v>2</v>
      </c>
      <c r="IN4" s="11" t="s">
        <v>3</v>
      </c>
      <c r="IO4" s="14" t="s">
        <v>4</v>
      </c>
      <c r="IP4" s="104" t="s">
        <v>5</v>
      </c>
      <c r="IQ4" s="105"/>
      <c r="IR4" s="15" t="s">
        <v>2</v>
      </c>
      <c r="IS4" s="11" t="s">
        <v>3</v>
      </c>
      <c r="IT4" s="14" t="s">
        <v>4</v>
      </c>
      <c r="IU4" s="104" t="s">
        <v>5</v>
      </c>
      <c r="IV4" s="105"/>
    </row>
    <row r="5" spans="1:25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45807</v>
      </c>
      <c r="HF5" s="12" t="s">
        <v>6</v>
      </c>
      <c r="HG5" s="18" t="s">
        <v>7</v>
      </c>
      <c r="HH5" s="17" t="s">
        <v>8</v>
      </c>
      <c r="HI5" s="10" t="s">
        <v>9</v>
      </c>
      <c r="HJ5" s="73">
        <v>45838</v>
      </c>
      <c r="HK5" s="12" t="s">
        <v>6</v>
      </c>
      <c r="HL5" s="18" t="s">
        <v>7</v>
      </c>
      <c r="HM5" s="17" t="s">
        <v>8</v>
      </c>
      <c r="HN5" s="10" t="s">
        <v>9</v>
      </c>
      <c r="HO5" s="73">
        <v>45869</v>
      </c>
      <c r="HP5" s="12" t="s">
        <v>6</v>
      </c>
      <c r="HQ5" s="18" t="s">
        <v>7</v>
      </c>
      <c r="HR5" s="17" t="s">
        <v>8</v>
      </c>
      <c r="HS5" s="10" t="s">
        <v>9</v>
      </c>
      <c r="HT5" s="73">
        <v>45898</v>
      </c>
      <c r="HU5" s="12" t="s">
        <v>6</v>
      </c>
      <c r="HV5" s="18" t="s">
        <v>7</v>
      </c>
      <c r="HW5" s="17" t="s">
        <v>8</v>
      </c>
      <c r="HX5" s="10" t="s">
        <v>9</v>
      </c>
      <c r="HY5" s="73">
        <v>45930</v>
      </c>
      <c r="HZ5" s="12" t="s">
        <v>6</v>
      </c>
      <c r="IA5" s="18" t="s">
        <v>7</v>
      </c>
      <c r="IB5" s="17" t="s">
        <v>8</v>
      </c>
      <c r="IC5" s="10" t="s">
        <v>9</v>
      </c>
      <c r="ID5" s="73">
        <v>45961</v>
      </c>
      <c r="IE5" s="12" t="s">
        <v>6</v>
      </c>
      <c r="IF5" s="18" t="s">
        <v>7</v>
      </c>
      <c r="IG5" s="17" t="s">
        <v>8</v>
      </c>
      <c r="IH5" s="10" t="s">
        <v>9</v>
      </c>
      <c r="II5" s="73">
        <v>45961</v>
      </c>
      <c r="IJ5" s="12" t="s">
        <v>6</v>
      </c>
      <c r="IK5" s="18" t="s">
        <v>7</v>
      </c>
      <c r="IL5" s="17" t="s">
        <v>8</v>
      </c>
      <c r="IM5" s="10" t="s">
        <v>9</v>
      </c>
      <c r="IN5" s="73">
        <v>46021</v>
      </c>
      <c r="IO5" s="12" t="s">
        <v>6</v>
      </c>
      <c r="IP5" s="18" t="s">
        <v>7</v>
      </c>
      <c r="IQ5" s="17" t="s">
        <v>8</v>
      </c>
      <c r="IR5" s="10" t="s">
        <v>9</v>
      </c>
      <c r="IS5" s="73">
        <v>46021</v>
      </c>
      <c r="IT5" s="12" t="s">
        <v>6</v>
      </c>
      <c r="IU5" s="18" t="s">
        <v>7</v>
      </c>
      <c r="IV5" s="17" t="s">
        <v>8</v>
      </c>
    </row>
    <row r="6" spans="1:25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  <c r="HI6" s="20"/>
      <c r="HJ6" s="21" t="s">
        <v>10</v>
      </c>
      <c r="HK6" s="22"/>
      <c r="HL6" s="25" t="s">
        <v>10</v>
      </c>
      <c r="HM6" s="24"/>
      <c r="HN6" s="20"/>
      <c r="HO6" s="21" t="s">
        <v>10</v>
      </c>
      <c r="HP6" s="22"/>
      <c r="HQ6" s="25" t="s">
        <v>10</v>
      </c>
      <c r="HR6" s="24"/>
      <c r="HS6" s="20"/>
      <c r="HT6" s="21" t="s">
        <v>10</v>
      </c>
      <c r="HU6" s="22"/>
      <c r="HV6" s="25" t="s">
        <v>10</v>
      </c>
      <c r="HW6" s="24"/>
      <c r="HX6" s="20"/>
      <c r="HY6" s="21" t="s">
        <v>10</v>
      </c>
      <c r="HZ6" s="22"/>
      <c r="IA6" s="25" t="s">
        <v>10</v>
      </c>
      <c r="IB6" s="24"/>
      <c r="IC6" s="20"/>
      <c r="ID6" s="21" t="s">
        <v>10</v>
      </c>
      <c r="IE6" s="22"/>
      <c r="IF6" s="25" t="s">
        <v>10</v>
      </c>
      <c r="IG6" s="24"/>
      <c r="IH6" s="20"/>
      <c r="II6" s="21" t="s">
        <v>10</v>
      </c>
      <c r="IJ6" s="22"/>
      <c r="IK6" s="25" t="s">
        <v>10</v>
      </c>
      <c r="IL6" s="24"/>
      <c r="IM6" s="20"/>
      <c r="IN6" s="21" t="s">
        <v>10</v>
      </c>
      <c r="IO6" s="22"/>
      <c r="IP6" s="25" t="s">
        <v>10</v>
      </c>
      <c r="IQ6" s="24"/>
      <c r="IR6" s="20"/>
      <c r="IS6" s="21" t="s">
        <v>10</v>
      </c>
      <c r="IT6" s="22"/>
      <c r="IU6" s="25" t="s">
        <v>10</v>
      </c>
      <c r="IV6" s="24"/>
    </row>
    <row r="7" spans="1:25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  <c r="HI7" s="57">
        <v>7</v>
      </c>
      <c r="HJ7" s="58">
        <v>4139892161.8500004</v>
      </c>
      <c r="HK7" s="29">
        <f>HJ7/HJ$32</f>
        <v>3.8352382005158843E-2</v>
      </c>
      <c r="HL7" s="30">
        <f>IF(HJ7&lt;0,"Error",IF(AND(HE7=0,HJ7&gt;0),"New Comer",HJ7-HE7))</f>
        <v>-1298877023.3099995</v>
      </c>
      <c r="HM7" s="31">
        <f>IF(AND(HE7=0,HJ7=0),"-",IF(HE7=0,"",HL7/HE7))</f>
        <v>-0.23881819196410495</v>
      </c>
      <c r="HN7" s="57">
        <v>7</v>
      </c>
      <c r="HO7" s="58">
        <v>4288717145.6700001</v>
      </c>
      <c r="HP7" s="29">
        <f>HO7/HO$32</f>
        <v>3.8547503864029116E-2</v>
      </c>
      <c r="HQ7" s="30">
        <f>IF(HO7&lt;0,"Error",IF(AND(HJ7=0,HO7&gt;0),"New Comer",HO7-HJ7))</f>
        <v>148824983.81999969</v>
      </c>
      <c r="HR7" s="31">
        <f>IF(AND(HJ7=0,HO7=0),"-",IF(HJ7=0,"",HQ7/HJ7))</f>
        <v>3.5949000119243207E-2</v>
      </c>
      <c r="HS7" s="57">
        <v>7</v>
      </c>
      <c r="HT7" s="58">
        <v>4187991856.9499998</v>
      </c>
      <c r="HU7" s="29">
        <f>HT7/HT$32</f>
        <v>3.8569316375363698E-2</v>
      </c>
      <c r="HV7" s="30">
        <f>IF(HT7&lt;0,"Error",IF(AND(HO7=0,HT7&gt;0),"New Comer",HT7-HO7))</f>
        <v>-100725288.72000027</v>
      </c>
      <c r="HW7" s="31">
        <f>IF(AND(HO7=0,HT7=0),"-",IF(HO7=0,"",HV7/HO7))</f>
        <v>-2.3486111417185703E-2</v>
      </c>
      <c r="HX7" s="57">
        <v>7</v>
      </c>
      <c r="HY7" s="58">
        <v>4200110962.1099997</v>
      </c>
      <c r="HZ7" s="29">
        <f>HY7/HY$32</f>
        <v>3.8623195438746184E-2</v>
      </c>
      <c r="IA7" s="30">
        <f>IF(HY7&lt;0,"Error",IF(AND(HT7=0,HY7&gt;0),"New Comer",HY7-HT7))</f>
        <v>12119105.159999847</v>
      </c>
      <c r="IB7" s="31">
        <f>IF(AND(HT7=0,HY7=0),"-",IF(HT7=0,"",IA7/HT7))</f>
        <v>2.8937747669896046E-3</v>
      </c>
      <c r="IC7" s="57">
        <v>7</v>
      </c>
      <c r="ID7" s="58">
        <v>4168309895.0100002</v>
      </c>
      <c r="IE7" s="29">
        <f>ID7/ID$32</f>
        <v>3.8643321080908427E-2</v>
      </c>
      <c r="IF7" s="30">
        <f>IF(ID7&lt;0,"Error",IF(AND(HY7=0,ID7&gt;0),"New Comer",ID7-HY7))</f>
        <v>-31801067.099999428</v>
      </c>
      <c r="IG7" s="31">
        <f>IF(AND(HY7=0,ID7=0),"-",IF(HY7=0,"",IF7/HY7))</f>
        <v>-7.5714826076936793E-3</v>
      </c>
      <c r="IH7" s="57">
        <v>7</v>
      </c>
      <c r="II7" s="58">
        <v>3963808021.9500003</v>
      </c>
      <c r="IJ7" s="29">
        <f>II7/II$32</f>
        <v>3.8655168369216585E-2</v>
      </c>
      <c r="IK7" s="30">
        <f>IF(II7&lt;0,"Error",IF(AND(ID7=0,II7&gt;0),"New Comer",II7-ID7))</f>
        <v>-204501873.05999994</v>
      </c>
      <c r="IL7" s="31">
        <f>IF(AND(ID7=0,II7=0),"-",IF(ID7=0,"",IK7/ID7))</f>
        <v>-4.9061101072359045E-2</v>
      </c>
      <c r="IM7" s="57">
        <v>7</v>
      </c>
      <c r="IN7" s="58">
        <v>3809947770.7999997</v>
      </c>
      <c r="IO7" s="29">
        <f>IN7/IN$32</f>
        <v>9.8659435615127591E-2</v>
      </c>
      <c r="IP7" s="30">
        <f>IF(IN7&lt;0,"Error",IF(AND(II7=0,IN7&gt;0),"New Comer",IN7-II7))</f>
        <v>-153860251.15000057</v>
      </c>
      <c r="IQ7" s="31">
        <f>IF(AND(II7=0,IN7=0),"-",IF(II7=0,"",IP7/II7))</f>
        <v>-3.8816272205410403E-2</v>
      </c>
      <c r="IR7" s="57">
        <v>0</v>
      </c>
      <c r="IS7" s="58">
        <v>0</v>
      </c>
      <c r="IT7" s="98">
        <v>0</v>
      </c>
      <c r="IU7" s="30">
        <f>IF(IS7&lt;0,"Error",IF(AND(IN7=0,IS7&gt;0),"New Comer",IS7-IN7))</f>
        <v>-3809947770.7999997</v>
      </c>
      <c r="IV7" s="31">
        <f>IF(AND(IN7=0,IS7=0),"-",IF(IN7=0,"",IU7/IN7))</f>
        <v>-1</v>
      </c>
    </row>
    <row r="8" spans="1:25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  <c r="HI8" s="57">
        <v>10</v>
      </c>
      <c r="HJ8" s="58">
        <v>16856406645.430002</v>
      </c>
      <c r="HK8" s="29">
        <f>HJ8/HJ$32</f>
        <v>0.15615946542214626</v>
      </c>
      <c r="HL8" s="30">
        <f>IF(HJ8&lt;0,"Error",IF(AND(HE8=0,HJ8&gt;0),"New Comer",HJ8-HE8))</f>
        <v>-4489109779.8499928</v>
      </c>
      <c r="HM8" s="31">
        <f>IF(AND(HE8=0,HJ8=0),"-",IF(HE8=0,"",HL8/HE8))</f>
        <v>-0.21030691834344353</v>
      </c>
      <c r="HN8" s="57">
        <v>10</v>
      </c>
      <c r="HO8" s="58">
        <v>17169952302.060001</v>
      </c>
      <c r="HP8" s="29">
        <f>HO8/HO$32</f>
        <v>0.15432558973423632</v>
      </c>
      <c r="HQ8" s="30">
        <f>IF(HO8&lt;0,"Error",IF(AND(HJ8=0,HO8&gt;0),"New Comer",HO8-HJ8))</f>
        <v>313545656.62999916</v>
      </c>
      <c r="HR8" s="31">
        <f>IF(AND(HJ8=0,HO8=0),"-",IF(HJ8=0,"",HQ8/HJ8))</f>
        <v>1.8600978442520285E-2</v>
      </c>
      <c r="HS8" s="57">
        <v>10</v>
      </c>
      <c r="HT8" s="58">
        <v>16773631313.470001</v>
      </c>
      <c r="HU8" s="29">
        <f>HT8/HT$32</f>
        <v>0.15447677908430463</v>
      </c>
      <c r="HV8" s="30">
        <f>IF(HT8&lt;0,"Error",IF(AND(HO8=0,HT8&gt;0),"New Comer",HT8-HO8))</f>
        <v>-396320988.59000015</v>
      </c>
      <c r="HW8" s="31">
        <f>IF(AND(HO8=0,HT8=0),"-",IF(HO8=0,"",HV8/HO8))</f>
        <v>-2.3082241675327818E-2</v>
      </c>
      <c r="HX8" s="57">
        <v>10</v>
      </c>
      <c r="HY8" s="58">
        <v>16985549859.92</v>
      </c>
      <c r="HZ8" s="29">
        <f>HY8/HY$32</f>
        <v>0.1561949714644412</v>
      </c>
      <c r="IA8" s="30">
        <f>IF(HY8&lt;0,"Error",IF(AND(HT8=0,HY8&gt;0),"New Comer",HY8-HT8))</f>
        <v>211918546.44999886</v>
      </c>
      <c r="IB8" s="31">
        <f>IF(AND(HT8=0,HY8=0),"-",IF(HT8=0,"",IA8/HT8))</f>
        <v>1.2634029119253293E-2</v>
      </c>
      <c r="IC8" s="57">
        <v>10</v>
      </c>
      <c r="ID8" s="58">
        <v>16596677693.889997</v>
      </c>
      <c r="IE8" s="29">
        <f>ID8/ID$32</f>
        <v>0.15386349891334156</v>
      </c>
      <c r="IF8" s="30">
        <f>IF(ID8&lt;0,"Error",IF(AND(HY8=0,ID8&gt;0),"New Comer",ID8-HY8))</f>
        <v>-388872166.03000259</v>
      </c>
      <c r="IG8" s="31">
        <f>IF(AND(HY8=0,ID8=0),"-",IF(HY8=0,"",IF8/HY8))</f>
        <v>-2.2894293634120488E-2</v>
      </c>
      <c r="IH8" s="57">
        <v>10</v>
      </c>
      <c r="II8" s="58">
        <v>15693775933.449997</v>
      </c>
      <c r="IJ8" s="29">
        <f>II8/II$32</f>
        <v>0.15304614847563397</v>
      </c>
      <c r="IK8" s="30">
        <f>IF(II8&lt;0,"Error",IF(AND(ID8=0,II8&gt;0),"New Comer",II8-ID8))</f>
        <v>-902901760.44000053</v>
      </c>
      <c r="IL8" s="31">
        <f>IF(AND(ID8=0,II8=0),"-",IF(ID8=0,"",IK8/ID8))</f>
        <v>-5.4402560385468007E-2</v>
      </c>
      <c r="IM8" s="57">
        <v>0</v>
      </c>
      <c r="IN8" s="58">
        <v>0</v>
      </c>
      <c r="IO8" s="29">
        <f>IN8/IN$32</f>
        <v>0</v>
      </c>
      <c r="IP8" s="30">
        <f>IF(IN8&lt;0,"Error",IF(AND(II8=0,IN8&gt;0),"New Comer",IN8-II8))</f>
        <v>-15693775933.449997</v>
      </c>
      <c r="IQ8" s="31">
        <f>IF(AND(II8=0,IN8=0),"-",IF(II8=0,"",IP8/II8))</f>
        <v>-1</v>
      </c>
      <c r="IR8" s="57">
        <v>0</v>
      </c>
      <c r="IS8" s="58">
        <v>0</v>
      </c>
      <c r="IT8" s="98">
        <v>0</v>
      </c>
      <c r="IU8" s="30">
        <f>IF(IS8&lt;0,"Error",IF(AND(IN8=0,IS8&gt;0),"New Comer",IS8-IN8))</f>
        <v>0</v>
      </c>
      <c r="IV8" s="31" t="str">
        <f>IF(AND(IN8=0,IS8=0),"-",IF(IN8=0,"",IU8/IN8))</f>
        <v>-</v>
      </c>
    </row>
    <row r="9" spans="1:25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  <c r="HI9" s="57">
        <v>17</v>
      </c>
      <c r="HJ9" s="58">
        <v>22512442527.110001</v>
      </c>
      <c r="HK9" s="29">
        <f>HJ9/HJ$32</f>
        <v>0.20855755703623802</v>
      </c>
      <c r="HL9" s="30">
        <f>IF(HJ9&lt;0,"Error",IF(AND(HE9=0,HJ9&gt;0),"New Comer",HJ9-HE9))</f>
        <v>-5988976359.9500008</v>
      </c>
      <c r="HM9" s="31">
        <f>IF(AND(HE9=0,HJ9=0),"-",IF(HE9=0,"",HL9/HE9))</f>
        <v>-0.21012906001915121</v>
      </c>
      <c r="HN9" s="57">
        <v>17</v>
      </c>
      <c r="HO9" s="58">
        <v>23255960528.41</v>
      </c>
      <c r="HP9" s="29">
        <f>HO9/HO$32</f>
        <v>0.20902736130212773</v>
      </c>
      <c r="HQ9" s="30">
        <f>IF(HO9&lt;0,"Error",IF(AND(HJ9=0,HO9&gt;0),"New Comer",HO9-HJ9))</f>
        <v>743518001.29999924</v>
      </c>
      <c r="HR9" s="31">
        <f>IF(AND(HJ9=0,HO9=0),"-",IF(HJ9=0,"",HQ9/HJ9))</f>
        <v>3.3026980542188514E-2</v>
      </c>
      <c r="HS9" s="57">
        <v>17</v>
      </c>
      <c r="HT9" s="58">
        <v>22760157641.59</v>
      </c>
      <c r="HU9" s="29">
        <f>HT9/HT$32</f>
        <v>0.2096097009775339</v>
      </c>
      <c r="HV9" s="30">
        <f>IF(HT9&lt;0,"Error",IF(AND(HO9=0,HT9&gt;0),"New Comer",HT9-HO9))</f>
        <v>-495802886.81999969</v>
      </c>
      <c r="HW9" s="31">
        <f>IF(AND(HO9=0,HT9=0),"-",IF(HO9=0,"",HV9/HO9))</f>
        <v>-2.1319389763080988E-2</v>
      </c>
      <c r="HX9" s="57">
        <v>17</v>
      </c>
      <c r="HY9" s="58">
        <v>22663045334.009998</v>
      </c>
      <c r="HZ9" s="29">
        <f>HY9/HY$32</f>
        <v>0.20840383434367671</v>
      </c>
      <c r="IA9" s="30">
        <f>IF(HY9&lt;0,"Error",IF(AND(HT9=0,HY9&gt;0),"New Comer",HY9-HT9))</f>
        <v>-97112307.580001831</v>
      </c>
      <c r="IB9" s="31">
        <f>IF(AND(HT9=0,HY9=0),"-",IF(HT9=0,"",IA9/HT9))</f>
        <v>-4.266767792616118E-3</v>
      </c>
      <c r="IC9" s="57">
        <v>17</v>
      </c>
      <c r="ID9" s="58">
        <v>22643491636.679996</v>
      </c>
      <c r="IE9" s="29">
        <f>ID9/ID$32</f>
        <v>0.20992194432486899</v>
      </c>
      <c r="IF9" s="30">
        <f>IF(ID9&lt;0,"Error",IF(AND(HY9=0,ID9&gt;0),"New Comer",ID9-HY9))</f>
        <v>-19553697.330001831</v>
      </c>
      <c r="IG9" s="31">
        <f>IF(AND(HY9=0,ID9=0),"-",IF(HY9=0,"",IF9/HY9))</f>
        <v>-8.6280096261635115E-4</v>
      </c>
      <c r="IH9" s="57">
        <v>17</v>
      </c>
      <c r="II9" s="58">
        <v>21570549606.23</v>
      </c>
      <c r="IJ9" s="29">
        <f>II9/II$32</f>
        <v>0.21035661218404914</v>
      </c>
      <c r="IK9" s="30">
        <f>IF(II9&lt;0,"Error",IF(AND(ID9=0,II9&gt;0),"New Comer",II9-ID9))</f>
        <v>-1072942030.4499969</v>
      </c>
      <c r="IL9" s="31">
        <f>IF(AND(ID9=0,II9=0),"-",IF(ID9=0,"",IK9/ID9))</f>
        <v>-4.7384124659994899E-2</v>
      </c>
      <c r="IM9" s="57">
        <v>0</v>
      </c>
      <c r="IN9" s="58">
        <v>0</v>
      </c>
      <c r="IO9" s="29">
        <f t="shared" ref="IO9:IO31" si="14">IN9/IN$32</f>
        <v>0</v>
      </c>
      <c r="IP9" s="30">
        <f>IF(IN9&lt;0,"Error",IF(AND(II9=0,IN9&gt;0),"New Comer",IN9-II9))</f>
        <v>-21570549606.23</v>
      </c>
      <c r="IQ9" s="31">
        <f>IF(AND(II9=0,IN9=0),"-",IF(II9=0,"",IP9/II9))</f>
        <v>-1</v>
      </c>
      <c r="IR9" s="57">
        <v>0</v>
      </c>
      <c r="IS9" s="58">
        <v>0</v>
      </c>
      <c r="IT9" s="98">
        <v>0</v>
      </c>
      <c r="IU9" s="30">
        <f>IF(IS9&lt;0,"Error",IF(AND(IN9=0,IS9&gt;0),"New Comer",IS9-IN9))</f>
        <v>0</v>
      </c>
      <c r="IV9" s="31" t="str">
        <f>IF(AND(IN9=0,IS9=0),"-",IF(IN9=0,"",IU9/IN9))</f>
        <v>-</v>
      </c>
    </row>
    <row r="10" spans="1:256" s="2" customFormat="1">
      <c r="A10" s="26" t="s">
        <v>51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  <c r="HI10" s="57">
        <v>2</v>
      </c>
      <c r="HJ10" s="58">
        <v>2149775956.8200002</v>
      </c>
      <c r="HK10" s="29">
        <f>HJ10/HJ$32</f>
        <v>1.9915743091390662E-2</v>
      </c>
      <c r="HL10" s="30">
        <f>IF(HJ10&lt;0,"Error",IF(AND(HE10=0,HJ10&gt;0),"New Comer",HJ10-HE10))</f>
        <v>-704972216.44999981</v>
      </c>
      <c r="HM10" s="31">
        <f>IF(AND(HE10=0,HJ10=0),"-",IF(HE10=0,"",HL10/HE10))</f>
        <v>-0.24694725196810699</v>
      </c>
      <c r="HN10" s="57">
        <v>2</v>
      </c>
      <c r="HO10" s="58">
        <v>2092840725.1400001</v>
      </c>
      <c r="HP10" s="29">
        <f>HO10/HO$32</f>
        <v>1.8810703340643949E-2</v>
      </c>
      <c r="HQ10" s="30">
        <f>IF(HO10&lt;0,"Error",IF(AND(HJ10=0,HO10&gt;0),"New Comer",HO10-HJ10))</f>
        <v>-56935231.680000067</v>
      </c>
      <c r="HR10" s="31">
        <f>IF(AND(HJ10=0,HO10=0),"-",IF(HJ10=0,"",HQ10/HJ10))</f>
        <v>-2.6484262929528719E-2</v>
      </c>
      <c r="HS10" s="57">
        <v>2</v>
      </c>
      <c r="HT10" s="58">
        <v>2079410200.02</v>
      </c>
      <c r="HU10" s="29">
        <f>HT10/HT$32</f>
        <v>1.9150330902777398E-2</v>
      </c>
      <c r="HV10" s="30">
        <f>IF(HT10&lt;0,"Error",IF(AND(HO10=0,HT10&gt;0),"New Comer",HT10-HO10))</f>
        <v>-13430525.120000124</v>
      </c>
      <c r="HW10" s="31">
        <f>IF(AND(HO10=0,HT10=0),"-",IF(HO10=0,"",HV10/HO10))</f>
        <v>-6.4173660989427141E-3</v>
      </c>
      <c r="HX10" s="57">
        <v>2</v>
      </c>
      <c r="HY10" s="58">
        <v>2121704680.95</v>
      </c>
      <c r="HZ10" s="29">
        <f>HY10/HY$32</f>
        <v>1.9510678478472137E-2</v>
      </c>
      <c r="IA10" s="30">
        <f>IF(HY10&lt;0,"Error",IF(AND(HT10=0,HY10&gt;0),"New Comer",HY10-HT10))</f>
        <v>42294480.930000067</v>
      </c>
      <c r="IB10" s="31">
        <f>IF(AND(HT10=0,HY10=0),"-",IF(HT10=0,"",IA10/HT10))</f>
        <v>2.0339652527237424E-2</v>
      </c>
      <c r="IC10" s="57">
        <v>2</v>
      </c>
      <c r="ID10" s="58">
        <v>2070445776.98</v>
      </c>
      <c r="IE10" s="29">
        <f>ID10/ID$32</f>
        <v>1.9194566372387509E-2</v>
      </c>
      <c r="IF10" s="30">
        <f>IF(ID10&lt;0,"Error",IF(AND(HY10=0,ID10&gt;0),"New Comer",ID10-HY10))</f>
        <v>-51258903.970000029</v>
      </c>
      <c r="IG10" s="31">
        <f>IF(AND(HY10=0,ID10=0),"-",IF(HY10=0,"",IF10/HY10))</f>
        <v>-2.4159301918987467E-2</v>
      </c>
      <c r="IH10" s="57">
        <v>2</v>
      </c>
      <c r="II10" s="58">
        <v>1971236799.71</v>
      </c>
      <c r="IJ10" s="29">
        <f>II10/II$32</f>
        <v>1.9223557237491987E-2</v>
      </c>
      <c r="IK10" s="30">
        <f>IF(II10&lt;0,"Error",IF(AND(ID10=0,II10&gt;0),"New Comer",II10-ID10))</f>
        <v>-99208977.269999981</v>
      </c>
      <c r="IL10" s="31">
        <f>IF(AND(ID10=0,II10=0),"-",IF(ID10=0,"",IK10/ID10))</f>
        <v>-4.7916723235664004E-2</v>
      </c>
      <c r="IM10" s="57">
        <v>0</v>
      </c>
      <c r="IN10" s="58">
        <v>0</v>
      </c>
      <c r="IO10" s="29">
        <f t="shared" si="14"/>
        <v>0</v>
      </c>
      <c r="IP10" s="30">
        <f>IF(IN10&lt;0,"Error",IF(AND(II10=0,IN10&gt;0),"New Comer",IN10-II10))</f>
        <v>-1971236799.71</v>
      </c>
      <c r="IQ10" s="31">
        <f>IF(AND(II10=0,IN10=0),"-",IF(II10=0,"",IP10/II10))</f>
        <v>-1</v>
      </c>
      <c r="IR10" s="57">
        <v>0</v>
      </c>
      <c r="IS10" s="58">
        <v>0</v>
      </c>
      <c r="IT10" s="98">
        <v>0</v>
      </c>
      <c r="IU10" s="30">
        <f>IF(IS10&lt;0,"Error",IF(AND(IN10=0,IS10&gt;0),"New Comer",IS10-IN10))</f>
        <v>0</v>
      </c>
      <c r="IV10" s="31" t="str">
        <f>IF(AND(IN10=0,IS10=0),"-",IF(IN10=0,"",IU10/IN10))</f>
        <v>-</v>
      </c>
    </row>
    <row r="11" spans="1:25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  <c r="HI11" s="57"/>
      <c r="HJ11" s="58"/>
      <c r="HK11" s="29"/>
      <c r="HL11" s="30"/>
      <c r="HM11" s="31"/>
      <c r="HN11" s="57"/>
      <c r="HO11" s="58"/>
      <c r="HP11" s="29"/>
      <c r="HQ11" s="30"/>
      <c r="HR11" s="31"/>
      <c r="HS11" s="57"/>
      <c r="HT11" s="58"/>
      <c r="HU11" s="29"/>
      <c r="HV11" s="30"/>
      <c r="HW11" s="31"/>
      <c r="HX11" s="57"/>
      <c r="HY11" s="58"/>
      <c r="HZ11" s="29"/>
      <c r="IA11" s="30"/>
      <c r="IB11" s="31"/>
      <c r="IC11" s="57"/>
      <c r="ID11" s="58"/>
      <c r="IE11" s="29"/>
      <c r="IF11" s="30"/>
      <c r="IG11" s="31"/>
      <c r="IH11" s="57"/>
      <c r="II11" s="58"/>
      <c r="IJ11" s="29"/>
      <c r="IK11" s="30"/>
      <c r="IL11" s="31"/>
      <c r="IM11" s="57"/>
      <c r="IN11" s="58"/>
      <c r="IO11" s="29">
        <f t="shared" si="14"/>
        <v>0</v>
      </c>
      <c r="IP11" s="30"/>
      <c r="IQ11" s="31"/>
      <c r="IR11" s="57">
        <v>0</v>
      </c>
      <c r="IS11" s="58">
        <v>0</v>
      </c>
      <c r="IT11" s="98">
        <v>0</v>
      </c>
      <c r="IU11" s="30"/>
      <c r="IV11" s="31"/>
    </row>
    <row r="12" spans="1:25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  <c r="HI12" s="57">
        <v>7</v>
      </c>
      <c r="HJ12" s="58">
        <v>1319826175.5499997</v>
      </c>
      <c r="HK12" s="29">
        <f>HJ12/HJ$32</f>
        <v>1.2227003913667515E-2</v>
      </c>
      <c r="HL12" s="30">
        <f>IF(HJ12&lt;0,"Error",IF(AND(HE12=0,HJ12&gt;0),"New Comer",HJ12-HE12))</f>
        <v>-219837975.20000005</v>
      </c>
      <c r="HM12" s="31">
        <f>IF(AND(HE12=0,HJ12=0),"-",IF(HE12=0,"",HL12/HE12))</f>
        <v>-0.14278307064103088</v>
      </c>
      <c r="HN12" s="57">
        <v>7</v>
      </c>
      <c r="HO12" s="58">
        <v>1330603758.53</v>
      </c>
      <c r="HP12" s="29">
        <f>HO12/HO$32</f>
        <v>1.195962610292731E-2</v>
      </c>
      <c r="HQ12" s="30">
        <f>IF(HO12&lt;0,"Error",IF(AND(HJ12=0,HO12&gt;0),"New Comer",HO12-HJ12))</f>
        <v>10777582.980000257</v>
      </c>
      <c r="HR12" s="31">
        <f>IF(AND(HJ12=0,HO12=0),"-",IF(HJ12=0,"",HQ12/HJ12))</f>
        <v>8.165910920435419E-3</v>
      </c>
      <c r="HS12" s="57">
        <v>7</v>
      </c>
      <c r="HT12" s="58">
        <v>1288099651.1099999</v>
      </c>
      <c r="HU12" s="29">
        <f>HT12/HT$32</f>
        <v>1.1862755388172743E-2</v>
      </c>
      <c r="HV12" s="30">
        <f>IF(HT12&lt;0,"Error",IF(AND(HO12=0,HT12&gt;0),"New Comer",HT12-HO12))</f>
        <v>-42504107.420000076</v>
      </c>
      <c r="HW12" s="31">
        <f>IF(AND(HO12=0,HT12=0),"-",IF(HO12=0,"",HV12/HO12))</f>
        <v>-3.1943474642636652E-2</v>
      </c>
      <c r="HX12" s="57">
        <v>7</v>
      </c>
      <c r="HY12" s="58">
        <v>1304104649.49</v>
      </c>
      <c r="HZ12" s="29">
        <f>HY12/HY$32</f>
        <v>1.1992228111165489E-2</v>
      </c>
      <c r="IA12" s="30">
        <f>IF(HY12&lt;0,"Error",IF(AND(HT12=0,HY12&gt;0),"New Comer",HY12-HT12))</f>
        <v>16004998.380000114</v>
      </c>
      <c r="IB12" s="31">
        <f>IF(AND(HT12=0,HY12=0),"-",IF(HT12=0,"",IA12/HT12))</f>
        <v>1.2425279648362653E-2</v>
      </c>
      <c r="IC12" s="57">
        <v>7</v>
      </c>
      <c r="ID12" s="58">
        <v>1270222675.1600001</v>
      </c>
      <c r="IE12" s="29">
        <f>ID12/ID$32</f>
        <v>1.1775905322975169E-2</v>
      </c>
      <c r="IF12" s="30">
        <f>IF(ID12&lt;0,"Error",IF(AND(HY12=0,ID12&gt;0),"New Comer",ID12-HY12))</f>
        <v>-33881974.329999924</v>
      </c>
      <c r="IG12" s="31">
        <f>IF(AND(HY12=0,ID12=0),"-",IF(HY12=0,"",IF12/HY12))</f>
        <v>-2.5981024102053656E-2</v>
      </c>
      <c r="IH12" s="57">
        <v>7</v>
      </c>
      <c r="II12" s="58">
        <v>1193179471.0800002</v>
      </c>
      <c r="IJ12" s="29">
        <f>II12/II$32</f>
        <v>1.1635920078339249E-2</v>
      </c>
      <c r="IK12" s="30">
        <f>IF(II12&lt;0,"Error",IF(AND(ID12=0,II12&gt;0),"New Comer",II12-ID12))</f>
        <v>-77043204.079999924</v>
      </c>
      <c r="IL12" s="31">
        <f>IF(AND(ID12=0,II12=0),"-",IF(ID12=0,"",IK12/ID12))</f>
        <v>-6.0653305586987248E-2</v>
      </c>
      <c r="IM12" s="57">
        <v>0</v>
      </c>
      <c r="IN12" s="58">
        <v>0</v>
      </c>
      <c r="IO12" s="29">
        <f t="shared" si="14"/>
        <v>0</v>
      </c>
      <c r="IP12" s="30">
        <f>IF(IN12&lt;0,"Error",IF(AND(II12=0,IN12&gt;0),"New Comer",IN12-II12))</f>
        <v>-1193179471.0800002</v>
      </c>
      <c r="IQ12" s="31">
        <f>IF(AND(II12=0,IN12=0),"-",IF(II12=0,"",IP12/II12))</f>
        <v>-1</v>
      </c>
      <c r="IR12" s="57">
        <v>0</v>
      </c>
      <c r="IS12" s="58">
        <v>0</v>
      </c>
      <c r="IT12" s="98">
        <v>0</v>
      </c>
      <c r="IU12" s="30">
        <f>IF(IS12&lt;0,"Error",IF(AND(IN12=0,IS12&gt;0),"New Comer",IS12-IN12))</f>
        <v>0</v>
      </c>
      <c r="IV12" s="31" t="str">
        <f>IF(AND(IN12=0,IS12=0),"-",IF(IN12=0,"",IU12/IN12))</f>
        <v>-</v>
      </c>
    </row>
    <row r="13" spans="1:25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  <c r="HI13" s="57">
        <v>10</v>
      </c>
      <c r="HJ13" s="58">
        <v>14321152475.309999</v>
      </c>
      <c r="HK13" s="29">
        <f>HJ13/HJ$32</f>
        <v>0.13267261296047161</v>
      </c>
      <c r="HL13" s="30">
        <f>IF(HJ13&lt;0,"Error",IF(AND(HE13=0,HJ13&gt;0),"New Comer",HJ13-HE13))</f>
        <v>-3764647459.5599995</v>
      </c>
      <c r="HM13" s="31">
        <f>IF(AND(HE13=0,HJ13=0),"-",IF(HE13=0,"",HL13/HE13))</f>
        <v>-0.20815487692649076</v>
      </c>
      <c r="HN13" s="57">
        <v>10</v>
      </c>
      <c r="HO13" s="58">
        <v>14891421146.330002</v>
      </c>
      <c r="HP13" s="29">
        <f>HO13/HO$32</f>
        <v>0.13384587854169708</v>
      </c>
      <c r="HQ13" s="30">
        <f>IF(HO13&lt;0,"Error",IF(AND(HJ13=0,HO13&gt;0),"New Comer",HO13-HJ13))</f>
        <v>570268671.02000237</v>
      </c>
      <c r="HR13" s="31">
        <f>IF(AND(HJ13=0,HO13=0),"-",IF(HJ13=0,"",HQ13/HJ13))</f>
        <v>3.9820026495993172E-2</v>
      </c>
      <c r="HS13" s="57">
        <v>10</v>
      </c>
      <c r="HT13" s="58">
        <v>14622579762.210001</v>
      </c>
      <c r="HU13" s="29">
        <f>HT13/HT$32</f>
        <v>0.13466666706544203</v>
      </c>
      <c r="HV13" s="30">
        <f>IF(HT13&lt;0,"Error",IF(AND(HO13=0,HT13&gt;0),"New Comer",HT13-HO13))</f>
        <v>-268841384.12000084</v>
      </c>
      <c r="HW13" s="31">
        <f>IF(AND(HO13=0,HT13=0),"-",IF(HO13=0,"",HV13/HO13))</f>
        <v>-1.8053440398887444E-2</v>
      </c>
      <c r="HX13" s="57">
        <v>10</v>
      </c>
      <c r="HY13" s="58">
        <v>14683211969.320004</v>
      </c>
      <c r="HZ13" s="29">
        <f>HY13/HY$32</f>
        <v>0.13502323407062675</v>
      </c>
      <c r="IA13" s="30">
        <f>IF(HY13&lt;0,"Error",IF(AND(HT13=0,HY13&gt;0),"New Comer",HY13-HT13))</f>
        <v>60632207.110002518</v>
      </c>
      <c r="IB13" s="31">
        <f>IF(AND(HT13=0,HY13=0),"-",IF(HT13=0,"",IA13/HT13))</f>
        <v>4.1464781246533479E-3</v>
      </c>
      <c r="IC13" s="57">
        <v>10</v>
      </c>
      <c r="ID13" s="58">
        <v>14626223065.730003</v>
      </c>
      <c r="IE13" s="29">
        <f>ID13/ID$32</f>
        <v>0.13559592457523778</v>
      </c>
      <c r="IF13" s="30">
        <f>IF(ID13&lt;0,"Error",IF(AND(HY13=0,ID13&gt;0),"New Comer",ID13-HY13))</f>
        <v>-56988903.590000153</v>
      </c>
      <c r="IG13" s="31">
        <f>IF(AND(HY13=0,ID13=0),"-",IF(HY13=0,"",IF13/HY13))</f>
        <v>-3.8812286922695277E-3</v>
      </c>
      <c r="IH13" s="57">
        <v>10</v>
      </c>
      <c r="II13" s="58">
        <v>13960946257.509998</v>
      </c>
      <c r="IJ13" s="29">
        <f>II13/II$32</f>
        <v>0.13614754427792528</v>
      </c>
      <c r="IK13" s="30">
        <f>IF(II13&lt;0,"Error",IF(AND(ID13=0,II13&gt;0),"New Comer",II13-ID13))</f>
        <v>-665276808.22000504</v>
      </c>
      <c r="IL13" s="31">
        <f>IF(AND(ID13=0,II13=0),"-",IF(ID13=0,"",IK13/ID13))</f>
        <v>-4.5485208671456882E-2</v>
      </c>
      <c r="IM13" s="57">
        <v>0</v>
      </c>
      <c r="IN13" s="58">
        <v>0</v>
      </c>
      <c r="IO13" s="29">
        <f t="shared" si="14"/>
        <v>0</v>
      </c>
      <c r="IP13" s="30">
        <f>IF(IN13&lt;0,"Error",IF(AND(II13=0,IN13&gt;0),"New Comer",IN13-II13))</f>
        <v>-13960946257.509998</v>
      </c>
      <c r="IQ13" s="31">
        <f>IF(AND(II13=0,IN13=0),"-",IF(II13=0,"",IP13/II13))</f>
        <v>-1</v>
      </c>
      <c r="IR13" s="57">
        <v>0</v>
      </c>
      <c r="IS13" s="58">
        <v>0</v>
      </c>
      <c r="IT13" s="98">
        <v>0</v>
      </c>
      <c r="IU13" s="30">
        <f>IF(IS13&lt;0,"Error",IF(AND(IN13=0,IS13&gt;0),"New Comer",IS13-IN13))</f>
        <v>0</v>
      </c>
      <c r="IV13" s="31" t="str">
        <f>IF(AND(IN13=0,IS13=0),"-",IF(IN13=0,"",IU13/IN13))</f>
        <v>-</v>
      </c>
    </row>
    <row r="14" spans="1:256" s="2" customFormat="1">
      <c r="A14" s="26" t="s">
        <v>44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  <c r="HI14" s="57">
        <v>6</v>
      </c>
      <c r="HJ14" s="58">
        <v>6669648985.7599993</v>
      </c>
      <c r="HK14" s="29">
        <v>5.116820064655659E-2</v>
      </c>
      <c r="HL14" s="30">
        <f>IF(HJ14&lt;0,"Error",IF(AND(HE14=0,HJ14&gt;0),"New Comer",HJ14-HE14))</f>
        <v>-1725116889.0800009</v>
      </c>
      <c r="HM14" s="31">
        <f>IF(AND(HE14=0,HJ14=0),"-",IF(HE14=0,"",HL14/HE14))</f>
        <v>-0.20549910680062661</v>
      </c>
      <c r="HN14" s="57">
        <v>6</v>
      </c>
      <c r="HO14" s="58">
        <v>7020595792.0300007</v>
      </c>
      <c r="HP14" s="29">
        <v>5.116820064655659E-2</v>
      </c>
      <c r="HQ14" s="30">
        <f>IF(HO14&lt;0,"Error",IF(AND(HJ14=0,HO14&gt;0),"New Comer",HO14-HJ14))</f>
        <v>350946806.27000141</v>
      </c>
      <c r="HR14" s="31">
        <f>IF(AND(HJ14=0,HO14=0),"-",IF(HJ14=0,"",HQ14/HJ14))</f>
        <v>5.2618482174892359E-2</v>
      </c>
      <c r="HS14" s="57">
        <v>6</v>
      </c>
      <c r="HT14" s="58">
        <v>6828865889.71</v>
      </c>
      <c r="HU14" s="29">
        <v>5.116820064655659E-2</v>
      </c>
      <c r="HV14" s="30">
        <f>IF(HT14&lt;0,"Error",IF(AND(HO14=0,HT14&gt;0),"New Comer",HT14-HO14))</f>
        <v>-191729902.32000065</v>
      </c>
      <c r="HW14" s="31">
        <f>IF(AND(HO14=0,HT14=0),"-",IF(HO14=0,"",HV14/HO14))</f>
        <v>-2.7309634110777095E-2</v>
      </c>
      <c r="HX14" s="57">
        <v>6</v>
      </c>
      <c r="HY14" s="58">
        <v>6872128869.6000004</v>
      </c>
      <c r="HZ14" s="29">
        <v>5.116820064655659E-2</v>
      </c>
      <c r="IA14" s="30">
        <f>IF(HY14&lt;0,"Error",IF(AND(HT14=0,HY14&gt;0),"New Comer",HY14-HT14))</f>
        <v>43262979.890000343</v>
      </c>
      <c r="IB14" s="31">
        <f>IF(AND(HT14=0,HY14=0),"-",IF(HT14=0,"",IA14/HT14))</f>
        <v>6.3353096383384358E-3</v>
      </c>
      <c r="IC14" s="57">
        <v>6</v>
      </c>
      <c r="ID14" s="58">
        <v>6873603052.2600002</v>
      </c>
      <c r="IE14" s="29">
        <v>5.116820064655659E-2</v>
      </c>
      <c r="IF14" s="30">
        <f>IF(ID14&lt;0,"Error",IF(AND(HY14=0,ID14&gt;0),"New Comer",ID14-HY14))</f>
        <v>1474182.6599998474</v>
      </c>
      <c r="IG14" s="31">
        <f>IF(AND(HY14=0,ID14=0),"-",IF(HY14=0,"",IF14/HY14))</f>
        <v>2.145161547422573E-4</v>
      </c>
      <c r="IH14" s="57">
        <v>6</v>
      </c>
      <c r="II14" s="58">
        <v>6571789740.0199995</v>
      </c>
      <c r="IJ14" s="29">
        <v>5.116820064655659E-2</v>
      </c>
      <c r="IK14" s="30">
        <f>IF(II14&lt;0,"Error",IF(AND(ID14=0,II14&gt;0),"New Comer",II14-ID14))</f>
        <v>-301813312.24000072</v>
      </c>
      <c r="IL14" s="31">
        <f>IF(AND(ID14=0,II14=0),"-",IF(ID14=0,"",IK14/ID14))</f>
        <v>-4.3909040127181373E-2</v>
      </c>
      <c r="IM14" s="57">
        <v>0</v>
      </c>
      <c r="IN14" s="58">
        <v>0</v>
      </c>
      <c r="IO14" s="29">
        <f t="shared" si="14"/>
        <v>0</v>
      </c>
      <c r="IP14" s="30">
        <f>IF(IN14&lt;0,"Error",IF(AND(II14=0,IN14&gt;0),"New Comer",IN14-II14))</f>
        <v>-6571789740.0199995</v>
      </c>
      <c r="IQ14" s="31">
        <f>IF(AND(II14=0,IN14=0),"-",IF(II14=0,"",IP14/II14))</f>
        <v>-1</v>
      </c>
      <c r="IR14" s="57">
        <v>0</v>
      </c>
      <c r="IS14" s="58">
        <v>0</v>
      </c>
      <c r="IT14" s="98">
        <v>0</v>
      </c>
      <c r="IU14" s="30">
        <f>IF(IS14&lt;0,"Error",IF(AND(IN14=0,IS14&gt;0),"New Comer",IS14-IN14))</f>
        <v>0</v>
      </c>
      <c r="IV14" s="31" t="str">
        <f>IF(AND(IN14=0,IS14=0),"-",IF(IN14=0,"",IU14/IN14))</f>
        <v>-</v>
      </c>
    </row>
    <row r="15" spans="1:25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5">AG15/AG$32</f>
        <v>1.9289707001191158E-2</v>
      </c>
      <c r="AI15" s="48">
        <v>2</v>
      </c>
      <c r="AJ15" s="49">
        <v>5286916544.4400005</v>
      </c>
      <c r="AK15" s="29">
        <f t="shared" ref="AK15:AK28" si="16">AJ15/AJ$32</f>
        <v>1.9064818132350687E-2</v>
      </c>
      <c r="AL15" s="50">
        <v>4</v>
      </c>
      <c r="AM15" s="55">
        <v>6396758064.7799997</v>
      </c>
      <c r="AN15" s="33">
        <f t="shared" ref="AN15:AN28" si="17">AM15/AM$32</f>
        <v>1.8969889034730899E-2</v>
      </c>
      <c r="AO15" s="57">
        <v>4</v>
      </c>
      <c r="AP15" s="58">
        <v>7604954381.5599995</v>
      </c>
      <c r="AQ15" s="29">
        <f t="shared" ref="AQ15:AQ28" si="18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  <c r="HI15" s="57"/>
      <c r="HJ15" s="58"/>
      <c r="HK15" s="29"/>
      <c r="HL15" s="30"/>
      <c r="HM15" s="31"/>
      <c r="HN15" s="57"/>
      <c r="HO15" s="58"/>
      <c r="HP15" s="29"/>
      <c r="HQ15" s="30"/>
      <c r="HR15" s="31"/>
      <c r="HS15" s="57"/>
      <c r="HT15" s="58"/>
      <c r="HU15" s="29"/>
      <c r="HV15" s="30"/>
      <c r="HW15" s="31"/>
      <c r="HX15" s="57"/>
      <c r="HY15" s="58"/>
      <c r="HZ15" s="29"/>
      <c r="IA15" s="30"/>
      <c r="IB15" s="31"/>
      <c r="IC15" s="57"/>
      <c r="ID15" s="58"/>
      <c r="IE15" s="29"/>
      <c r="IF15" s="30"/>
      <c r="IG15" s="31"/>
      <c r="IH15" s="57"/>
      <c r="II15" s="58"/>
      <c r="IJ15" s="29"/>
      <c r="IK15" s="30"/>
      <c r="IL15" s="31"/>
      <c r="IM15" s="57"/>
      <c r="IN15" s="58"/>
      <c r="IO15" s="29">
        <f t="shared" si="14"/>
        <v>0</v>
      </c>
      <c r="IP15" s="30"/>
      <c r="IQ15" s="31"/>
      <c r="IR15" s="57">
        <v>0</v>
      </c>
      <c r="IS15" s="58">
        <v>0</v>
      </c>
      <c r="IT15" s="98">
        <v>0</v>
      </c>
      <c r="IU15" s="30"/>
      <c r="IV15" s="31"/>
    </row>
    <row r="16" spans="1:25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5"/>
        <v>7.6431055219542852E-4</v>
      </c>
      <c r="AI16" s="48">
        <v>3</v>
      </c>
      <c r="AJ16" s="49">
        <v>342651899.91999996</v>
      </c>
      <c r="AK16" s="29">
        <f t="shared" si="16"/>
        <v>1.2356155236740497E-3</v>
      </c>
      <c r="AL16" s="50">
        <v>3</v>
      </c>
      <c r="AM16" s="55">
        <v>455383885.83000004</v>
      </c>
      <c r="AN16" s="33">
        <f t="shared" si="17"/>
        <v>1.3504624834825246E-3</v>
      </c>
      <c r="AO16" s="57">
        <v>3</v>
      </c>
      <c r="AP16" s="58">
        <v>887154438.30999994</v>
      </c>
      <c r="AQ16" s="29">
        <f t="shared" si="18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9">BP16/BP$32</f>
        <v>3.3236295351475606E-3</v>
      </c>
      <c r="BR16" s="30">
        <f t="shared" ref="BR16:BR29" si="20">IF(BP16&lt;0,"Error",IF(AND(BK16=0,BP16&gt;0),"New Comer",BP16-BK16))</f>
        <v>-50184819.710000038</v>
      </c>
      <c r="BS16" s="31">
        <f t="shared" ref="BS16:BS32" si="21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2">BU16/BU$32</f>
        <v>3.3250833960074776E-3</v>
      </c>
      <c r="BW16" s="30">
        <f t="shared" ref="BW16:BW29" si="23">IF(BU16&lt;0,"Error",IF(AND(BP16=0,BU16&gt;0),"New Comer",BU16-BP16))</f>
        <v>-39358218.980000019</v>
      </c>
      <c r="BX16" s="31">
        <f t="shared" ref="BX16:BX32" si="24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5">BZ16/BZ$32</f>
        <v>3.382972193877426E-3</v>
      </c>
      <c r="CB16" s="30">
        <f t="shared" ref="CB16:CB29" si="26">IF(BZ16&lt;0,"Error",IF(AND(BU16=0,BZ16&gt;0),"New Comer",BZ16-BU16))</f>
        <v>-1747672.6700000763</v>
      </c>
      <c r="CC16" s="31">
        <f t="shared" ref="CC16:CC32" si="27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8">CE16/CE$32</f>
        <v>3.3702725379661578E-3</v>
      </c>
      <c r="CG16" s="30">
        <f t="shared" ref="CG16:CG29" si="29">IF(CE16&lt;0,"Error",IF(AND(BZ16=0,CE16&gt;0),"New Comer",CE16-BZ16))</f>
        <v>-29258657.909999847</v>
      </c>
      <c r="CH16" s="31">
        <f t="shared" ref="CH16:CH32" si="30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1">CJ16/CJ$32</f>
        <v>3.4303257544063964E-3</v>
      </c>
      <c r="CL16" s="30">
        <f t="shared" ref="CL16:CL29" si="32">IF(CJ16&lt;0,"Error",IF(AND(CE16=0,CJ16&gt;0),"New Comer",CJ16-CE16))</f>
        <v>5445475.2199997902</v>
      </c>
      <c r="CM16" s="31">
        <f t="shared" ref="CM16:CM32" si="33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4">CO16/CO$32</f>
        <v>3.4639799763234035E-3</v>
      </c>
      <c r="CQ16" s="30">
        <f t="shared" ref="CQ16:CQ29" si="35">IF(CO16&lt;0,"Error",IF(AND(CJ16=0,CO16&gt;0),"New Comer",CO16-CJ16))</f>
        <v>-15652795.959999919</v>
      </c>
      <c r="CR16" s="31">
        <f t="shared" ref="CR16:CR32" si="36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7">CT16/CT$32</f>
        <v>3.5023566944534469E-3</v>
      </c>
      <c r="CV16" s="30">
        <f t="shared" ref="CV16:CV29" si="38">IF(CT16&lt;0,"Error",IF(AND(CO16=0,CT16&gt;0),"New Comer",CT16-CO16))</f>
        <v>32308903.76000011</v>
      </c>
      <c r="CW16" s="31">
        <f t="shared" ref="CW16:CW32" si="39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40">CY16/CY$32</f>
        <v>3.4787468455133061E-3</v>
      </c>
      <c r="DA16" s="30">
        <f t="shared" ref="DA16:DA29" si="41">IF(CY16&lt;0,"Error",IF(AND(CT16=0,CY16&gt;0),"New Comer",CY16-CT16))</f>
        <v>888911.17999994755</v>
      </c>
      <c r="DB16" s="31">
        <f t="shared" ref="DB16:DB32" si="42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3">DD16/DD$32</f>
        <v>3.4948136379149147E-3</v>
      </c>
      <c r="DF16" s="30">
        <f t="shared" ref="DF16:DF29" si="44">IF(DD16&lt;0,"Error",IF(AND(CY16=0,DD16&gt;0),"New Comer",DD16-CY16))</f>
        <v>-43149357.830000043</v>
      </c>
      <c r="DG16" s="31">
        <f t="shared" ref="DG16:DG32" si="45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6">DI16/DI$32</f>
        <v>3.4978583929472055E-3</v>
      </c>
      <c r="DK16" s="30">
        <f t="shared" ref="DK16:DK29" si="47">IF(DI16&lt;0,"Error",IF(AND(DD16=0,DI16&gt;0),"New Comer",DI16-DD16))</f>
        <v>-55051862.609999895</v>
      </c>
      <c r="DL16" s="31">
        <f t="shared" ref="DL16:DL32" si="48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9">DN16/DN$32</f>
        <v>3.4795184904028195E-3</v>
      </c>
      <c r="DP16" s="30">
        <f t="shared" ref="DP16:DP29" si="50">IF(DN16&lt;0,"Error",IF(AND(DI16=0,DN16&gt;0),"New Comer",DN16-DI16))</f>
        <v>-18804218.150000095</v>
      </c>
      <c r="DQ16" s="31">
        <f t="shared" ref="DQ16:DQ32" si="51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2">DS16/DS$32</f>
        <v>3.5168338107703133E-3</v>
      </c>
      <c r="DU16" s="30">
        <f t="shared" ref="DU16:DU29" si="53">IF(DS16&lt;0,"Error",IF(AND(DN16=0,DS16&gt;0),"New Comer",DS16-DN16))</f>
        <v>26135313.389999986</v>
      </c>
      <c r="DV16" s="31">
        <f t="shared" ref="DV16:DV32" si="54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5">DX16/DX$32</f>
        <v>3.5168338107703133E-3</v>
      </c>
      <c r="DZ16" s="30">
        <f t="shared" ref="DZ16:DZ29" si="56">IF(DX16&lt;0,"Error",IF(AND(DS16=0,DX16&gt;0),"New Comer",DX16-DS16))</f>
        <v>0</v>
      </c>
      <c r="EA16" s="31">
        <f t="shared" ref="EA16:EA29" si="57">IF(AND(DS16=0,DX16=0),"-",IF(DS16=0,"",DZ16/DS16))</f>
        <v>0</v>
      </c>
      <c r="EB16" s="57">
        <v>3</v>
      </c>
      <c r="EC16" s="58">
        <v>873900186.65999997</v>
      </c>
      <c r="ED16" s="29">
        <f t="shared" ref="ED16:ED31" si="58">EC16/EC$32</f>
        <v>3.5104967263255766E-3</v>
      </c>
      <c r="EE16" s="30">
        <f t="shared" ref="EE16:EE29" si="59">IF(EC16&lt;0,"Error",IF(AND(DX16=0,EC16&gt;0),"New Comer",EC16-DX16))</f>
        <v>-59459277.75999999</v>
      </c>
      <c r="EF16" s="31">
        <f t="shared" ref="EF16:EF29" si="60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1">EH16/EH$32</f>
        <v>3.5163594671491199E-3</v>
      </c>
      <c r="EJ16" s="30">
        <f t="shared" ref="EJ16:EJ29" si="62">IF(EH16&lt;0,"Error",IF(AND(EC16=0,EH16&gt;0),"New Comer",EH16-EC16))</f>
        <v>6662821.6200000048</v>
      </c>
      <c r="EK16" s="31">
        <f t="shared" ref="EK16:EK29" si="63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4">EM16/EM$32</f>
        <v>3.5376022366715031E-3</v>
      </c>
      <c r="EO16" s="30">
        <f t="shared" ref="EO16:EO29" si="65">IF(EM16&lt;0,"Error",IF(AND(EH16=0,EM16&gt;0),"New Comer",EM16-EH16))</f>
        <v>1407342.0200001001</v>
      </c>
      <c r="EP16" s="31">
        <f t="shared" ref="EP16:EP29" si="66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7">ER16/ER$32</f>
        <v>3.5286995044053384E-3</v>
      </c>
      <c r="ET16" s="30">
        <f t="shared" ref="ET16:ET29" si="68">IF(ER16&lt;0,"Error",IF(AND(EM16=0,ER16&gt;0),"New Comer",ER16-EM16))</f>
        <v>-8439452.0900000334</v>
      </c>
      <c r="EU16" s="31">
        <f t="shared" ref="EU16:EU29" si="69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70">EW16/EW$32</f>
        <v>3.5114806248366815E-3</v>
      </c>
      <c r="EY16" s="30">
        <f t="shared" ref="EY16:EY29" si="71">IF(EW16&lt;0,"Error",IF(AND(ER16=0,EW16&gt;0),"New Comer",EW16-ER16))</f>
        <v>-27339781.059999943</v>
      </c>
      <c r="EZ16" s="31">
        <f t="shared" ref="EZ16:EZ29" si="72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3">FB16/FB$32</f>
        <v>3.5416616501656581E-3</v>
      </c>
      <c r="FD16" s="30">
        <f t="shared" ref="FD16:FD29" si="74">IF(FB16&lt;0,"Error",IF(AND(EW16=0,FB16&gt;0),"New Comer",FB16-EW16))</f>
        <v>-28493665.830000043</v>
      </c>
      <c r="FE16" s="31">
        <f t="shared" ref="FE16:FE29" si="75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6">FG16/FG$32</f>
        <v>3.6004581492030461E-3</v>
      </c>
      <c r="FI16" s="30">
        <f t="shared" ref="FI16:FI29" si="77">IF(FG16&lt;0,"Error",IF(AND(FB16=0,FG16&gt;0),"New Comer",FG16-FB16))</f>
        <v>12900607.360000014</v>
      </c>
      <c r="FJ16" s="31">
        <f t="shared" ref="FJ16:FJ29" si="78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9">FL16/FL$32</f>
        <v>3.5938817880439922E-3</v>
      </c>
      <c r="FN16" s="30">
        <f t="shared" ref="FN16:FN29" si="80">IF(FL16&lt;0,"Error",IF(AND(FG16=0,FL16&gt;0),"New Comer",FL16-FG16))</f>
        <v>8515947.6499999762</v>
      </c>
      <c r="FO16" s="31">
        <f t="shared" ref="FO16:FO29" si="81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2">FQ16/FQ$32</f>
        <v>3.5476334464605917E-3</v>
      </c>
      <c r="FS16" s="30">
        <f t="shared" ref="FS16:FS29" si="83">IF(FQ16&lt;0,"Error",IF(AND(FL16=0,FQ16&gt;0),"New Comer",FQ16-FL16))</f>
        <v>31177725.559999943</v>
      </c>
      <c r="FT16" s="31">
        <f t="shared" ref="FT16:FT29" si="84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5">FV16/FV$32</f>
        <v>3.5688853517195644E-3</v>
      </c>
      <c r="FX16" s="30">
        <f t="shared" ref="FX16:FX29" si="86">IF(FV16&lt;0,"Error",IF(AND(FQ16=0,FV16&gt;0),"New Comer",FV16-FQ16))</f>
        <v>-8678592.75</v>
      </c>
      <c r="FY16" s="31">
        <f t="shared" ref="FY16:FY29" si="87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8">GA16/GA$32</f>
        <v>3.5709767174004715E-3</v>
      </c>
      <c r="GC16" s="30">
        <f t="shared" ref="GC16:GC29" si="89">IF(GA16&lt;0,"Error",IF(AND(FV16=0,GA16&gt;0),"New Comer",GA16-FV16))</f>
        <v>-39521147.980000019</v>
      </c>
      <c r="GD16" s="31">
        <f t="shared" ref="GD16:GD29" si="90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1">GF16/GF$32</f>
        <v>3.5699028446545514E-3</v>
      </c>
      <c r="GH16" s="30">
        <f t="shared" ref="GH16:GH29" si="92">IF(GF16&lt;0,"Error",IF(AND(GA16=0,GF16&gt;0),"New Comer",GF16-GA16))</f>
        <v>-37211349.5</v>
      </c>
      <c r="GI16" s="31">
        <f t="shared" ref="GI16:GI29" si="93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4">GK16/GK$32</f>
        <v>3.5025240171342388E-3</v>
      </c>
      <c r="GM16" s="30">
        <f t="shared" ref="GM16:GM29" si="95">IF(GK16&lt;0,"Error",IF(AND(GF16=0,GK16&gt;0),"New Comer",GK16-GF16))</f>
        <v>-124906609.09000003</v>
      </c>
      <c r="GN16" s="31">
        <f t="shared" ref="GN16:GN29" si="96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7">GP16/GP$32</f>
        <v>3.4425591930474981E-3</v>
      </c>
      <c r="GR16" s="30">
        <f t="shared" ref="GR16:GR29" si="98">IF(GP16&lt;0,"Error",IF(AND(GK16=0,GP16&gt;0),"New Comer",GP16-GK16))</f>
        <v>-76678054.839999914</v>
      </c>
      <c r="GS16" s="31">
        <f t="shared" ref="GS16:GS29" si="99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100">GU16/GU$32</f>
        <v>3.4825927353395025E-3</v>
      </c>
      <c r="GW16" s="30">
        <f t="shared" ref="GW16:GW29" si="101">IF(GU16&lt;0,"Error",IF(AND(GP16=0,GU16&gt;0),"New Comer",GU16-GP16))</f>
        <v>-38239012.639999986</v>
      </c>
      <c r="GX16" s="31">
        <f t="shared" ref="GX16:GX29" si="102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3">GZ16/GZ$32</f>
        <v>3.5600174417455255E-3</v>
      </c>
      <c r="HB16" s="30">
        <f t="shared" ref="HB16:HB29" si="104">IF(GZ16&lt;0,"Error",IF(AND(GU16=0,GZ16&gt;0),"New Comer",GZ16-GU16))</f>
        <v>11348399.779999971</v>
      </c>
      <c r="HC16" s="31">
        <f t="shared" ref="HC16:HC29" si="105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6">HE16/HE$32</f>
        <v>3.7093867110319229E-3</v>
      </c>
      <c r="HG16" s="30">
        <f t="shared" ref="HG16:HG29" si="107">IF(HE16&lt;0,"Error",IF(AND(GZ16=0,HE16&gt;0),"New Comer",HE16-GZ16))</f>
        <v>-45970505.829999983</v>
      </c>
      <c r="HH16" s="31">
        <f t="shared" ref="HH16:HH29" si="108">IF(AND(GZ16=0,HE16=0),"-",IF(GZ16=0,"",HG16/GZ16))</f>
        <v>-8.2620529442128318E-2</v>
      </c>
      <c r="HI16" s="57">
        <v>3</v>
      </c>
      <c r="HJ16" s="58">
        <v>434512805.81999999</v>
      </c>
      <c r="HK16" s="29">
        <f t="shared" ref="HK16:HK31" si="109">HJ16/HJ$32</f>
        <v>4.0253708220977201E-3</v>
      </c>
      <c r="HL16" s="30">
        <f t="shared" ref="HL16:HL29" si="110">IF(HJ16&lt;0,"Error",IF(AND(HE16=0,HJ16&gt;0),"New Comer",HJ16-HE16))</f>
        <v>-75922053.220000029</v>
      </c>
      <c r="HM16" s="31">
        <f t="shared" ref="HM16:HM29" si="111">IF(AND(HE16=0,HJ16=0),"-",IF(HE16=0,"",HL16/HE16))</f>
        <v>-0.14873994570588375</v>
      </c>
      <c r="HN16" s="57">
        <v>3</v>
      </c>
      <c r="HO16" s="58">
        <v>432363422.49000001</v>
      </c>
      <c r="HP16" s="29">
        <f t="shared" ref="HP16:HP31" si="112">HO16/HO$32</f>
        <v>3.886134275823037E-3</v>
      </c>
      <c r="HQ16" s="30">
        <f t="shared" ref="HQ16:HQ29" si="113">IF(HO16&lt;0,"Error",IF(AND(HJ16=0,HO16&gt;0),"New Comer",HO16-HJ16))</f>
        <v>-2149383.3299999833</v>
      </c>
      <c r="HR16" s="31">
        <f t="shared" ref="HR16:HR29" si="114">IF(AND(HJ16=0,HO16=0),"-",IF(HJ16=0,"",HQ16/HJ16))</f>
        <v>-4.9466512867065663E-3</v>
      </c>
      <c r="HS16" s="57">
        <v>3</v>
      </c>
      <c r="HT16" s="58">
        <v>419069089.38999999</v>
      </c>
      <c r="HU16" s="29">
        <f t="shared" ref="HU16:HU31" si="115">HT16/HT$32</f>
        <v>3.8594173159614744E-3</v>
      </c>
      <c r="HV16" s="30">
        <f t="shared" ref="HV16:HV29" si="116">IF(HT16&lt;0,"Error",IF(AND(HO16=0,HT16&gt;0),"New Comer",HT16-HO16))</f>
        <v>-13294333.100000024</v>
      </c>
      <c r="HW16" s="31">
        <f t="shared" ref="HW16:HW29" si="117">IF(AND(HO16=0,HT16=0),"-",IF(HO16=0,"",HV16/HO16))</f>
        <v>-3.074805223679046E-2</v>
      </c>
      <c r="HX16" s="57">
        <v>3</v>
      </c>
      <c r="HY16" s="58">
        <v>423238789.83999997</v>
      </c>
      <c r="HZ16" s="29">
        <f t="shared" ref="HZ16:HZ31" si="118">HY16/HY$32</f>
        <v>3.8920006268207312E-3</v>
      </c>
      <c r="IA16" s="30">
        <f t="shared" ref="IA16:IA29" si="119">IF(HY16&lt;0,"Error",IF(AND(HT16=0,HY16&gt;0),"New Comer",HY16-HT16))</f>
        <v>4169700.4499999881</v>
      </c>
      <c r="IB16" s="31">
        <f t="shared" ref="IB16:IB29" si="120">IF(AND(HT16=0,HY16=0),"-",IF(HT16=0,"",IA16/HT16))</f>
        <v>9.9499117342904831E-3</v>
      </c>
      <c r="IC16" s="57">
        <v>3</v>
      </c>
      <c r="ID16" s="58">
        <v>426262084.66999996</v>
      </c>
      <c r="IE16" s="29">
        <f t="shared" ref="IE16:IE31" si="121">ID16/ID$32</f>
        <v>3.9517653479266236E-3</v>
      </c>
      <c r="IF16" s="30">
        <f t="shared" ref="IF16:IF29" si="122">IF(ID16&lt;0,"Error",IF(AND(HY16=0,ID16&gt;0),"New Comer",ID16-HY16))</f>
        <v>3023294.8299999833</v>
      </c>
      <c r="IG16" s="31">
        <f t="shared" ref="IG16:IG29" si="123">IF(AND(HY16=0,ID16=0),"-",IF(HY16=0,"",IF16/HY16))</f>
        <v>7.143236637508819E-3</v>
      </c>
      <c r="IH16" s="57">
        <v>3</v>
      </c>
      <c r="II16" s="58">
        <v>395294990.81999999</v>
      </c>
      <c r="IJ16" s="29">
        <f t="shared" ref="IJ16:IJ31" si="124">II16/II$32</f>
        <v>3.8549279735646514E-3</v>
      </c>
      <c r="IK16" s="30">
        <f t="shared" ref="IK16:IK29" si="125">IF(II16&lt;0,"Error",IF(AND(ID16=0,II16&gt;0),"New Comer",II16-ID16))</f>
        <v>-30967093.849999964</v>
      </c>
      <c r="IL16" s="31">
        <f t="shared" ref="IL16:IL29" si="126">IF(AND(ID16=0,II16=0),"-",IF(ID16=0,"",IK16/ID16))</f>
        <v>-7.2648013894958105E-2</v>
      </c>
      <c r="IM16" s="57">
        <v>0</v>
      </c>
      <c r="IN16" s="58">
        <v>0</v>
      </c>
      <c r="IO16" s="29">
        <f t="shared" si="14"/>
        <v>0</v>
      </c>
      <c r="IP16" s="30">
        <f t="shared" ref="IP16:IP29" si="127">IF(IN16&lt;0,"Error",IF(AND(II16=0,IN16&gt;0),"New Comer",IN16-II16))</f>
        <v>-395294990.81999999</v>
      </c>
      <c r="IQ16" s="31">
        <f t="shared" ref="IQ16:IQ29" si="128">IF(AND(II16=0,IN16=0),"-",IF(II16=0,"",IP16/II16))</f>
        <v>-1</v>
      </c>
      <c r="IR16" s="57">
        <v>0</v>
      </c>
      <c r="IS16" s="58">
        <v>0</v>
      </c>
      <c r="IT16" s="98">
        <v>0</v>
      </c>
      <c r="IU16" s="30">
        <f t="shared" ref="IU16:IU29" si="129">IF(IS16&lt;0,"Error",IF(AND(IN16=0,IS16&gt;0),"New Comer",IS16-IN16))</f>
        <v>0</v>
      </c>
      <c r="IV16" s="31" t="str">
        <f t="shared" ref="IV16:IV29" si="130">IF(AND(IN16=0,IS16=0),"-",IF(IN16=0,"",IU16/IN16))</f>
        <v>-</v>
      </c>
    </row>
    <row r="17" spans="1:256" s="2" customFormat="1">
      <c r="A17" s="26" t="s">
        <v>84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5"/>
        <v>1.2392222464411059E-3</v>
      </c>
      <c r="AI17" s="48">
        <v>1</v>
      </c>
      <c r="AJ17" s="49">
        <v>385562931.24000001</v>
      </c>
      <c r="AK17" s="29">
        <f t="shared" si="16"/>
        <v>1.3903543021493317E-3</v>
      </c>
      <c r="AL17" s="50">
        <v>1</v>
      </c>
      <c r="AM17" s="55">
        <v>601391176.32000005</v>
      </c>
      <c r="AN17" s="33">
        <f t="shared" si="17"/>
        <v>1.7834540193211209E-3</v>
      </c>
      <c r="AO17" s="57">
        <v>1</v>
      </c>
      <c r="AP17" s="58">
        <v>833933956.55999994</v>
      </c>
      <c r="AQ17" s="29">
        <f t="shared" si="18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9"/>
        <v>3.9823191732311696E-3</v>
      </c>
      <c r="BR17" s="30">
        <f t="shared" si="20"/>
        <v>-63810302.549999952</v>
      </c>
      <c r="BS17" s="31">
        <f t="shared" si="21"/>
        <v>-4.7344449244967848E-2</v>
      </c>
      <c r="BT17" s="57">
        <v>2</v>
      </c>
      <c r="BU17" s="58">
        <v>1256371508.1400001</v>
      </c>
      <c r="BV17" s="29">
        <f t="shared" si="22"/>
        <v>4.0470414648591411E-3</v>
      </c>
      <c r="BW17" s="30">
        <f t="shared" si="23"/>
        <v>-27606653.799999952</v>
      </c>
      <c r="BX17" s="31">
        <f t="shared" si="24"/>
        <v>-2.1500874873360973E-2</v>
      </c>
      <c r="BY17" s="57">
        <v>2</v>
      </c>
      <c r="BZ17" s="58">
        <v>1241047279.3299999</v>
      </c>
      <c r="CA17" s="29">
        <f t="shared" si="25"/>
        <v>4.0741752455972051E-3</v>
      </c>
      <c r="CB17" s="30">
        <f t="shared" si="26"/>
        <v>-15324228.810000181</v>
      </c>
      <c r="CC17" s="31">
        <f t="shared" si="27"/>
        <v>-1.2197211342914798E-2</v>
      </c>
      <c r="CD17" s="57">
        <v>2</v>
      </c>
      <c r="CE17" s="58">
        <v>1191547472.4200001</v>
      </c>
      <c r="CF17" s="29">
        <f t="shared" si="28"/>
        <v>4.0108698734896567E-3</v>
      </c>
      <c r="CG17" s="30">
        <f t="shared" si="29"/>
        <v>-49499806.909999847</v>
      </c>
      <c r="CH17" s="31">
        <f t="shared" si="30"/>
        <v>-3.9885512610545459E-2</v>
      </c>
      <c r="CI17" s="57">
        <v>2</v>
      </c>
      <c r="CJ17" s="58">
        <v>1181278513.0600002</v>
      </c>
      <c r="CK17" s="29">
        <f t="shared" si="31"/>
        <v>4.0252629519298613E-3</v>
      </c>
      <c r="CL17" s="30">
        <f t="shared" si="32"/>
        <v>-10268959.359999895</v>
      </c>
      <c r="CM17" s="31">
        <f t="shared" si="33"/>
        <v>-8.6181705703625225E-3</v>
      </c>
      <c r="CN17" s="57">
        <v>2</v>
      </c>
      <c r="CO17" s="58">
        <v>1159614562.77</v>
      </c>
      <c r="CP17" s="29">
        <f t="shared" si="34"/>
        <v>4.0532319228466038E-3</v>
      </c>
      <c r="CQ17" s="30">
        <f t="shared" si="35"/>
        <v>-21663950.2900002</v>
      </c>
      <c r="CR17" s="31">
        <f t="shared" si="36"/>
        <v>-1.8339409419952629E-2</v>
      </c>
      <c r="CS17" s="57">
        <v>2</v>
      </c>
      <c r="CT17" s="58">
        <v>1205146864.25</v>
      </c>
      <c r="CU17" s="29">
        <f t="shared" si="37"/>
        <v>4.1245836081097815E-3</v>
      </c>
      <c r="CV17" s="30">
        <f t="shared" si="38"/>
        <v>45532301.480000019</v>
      </c>
      <c r="CW17" s="31">
        <f t="shared" si="39"/>
        <v>3.9265030762666422E-2</v>
      </c>
      <c r="CX17" s="57">
        <v>2</v>
      </c>
      <c r="CY17" s="58">
        <v>1210576597.71</v>
      </c>
      <c r="CZ17" s="29">
        <f t="shared" si="40"/>
        <v>4.1116655515667398E-3</v>
      </c>
      <c r="DA17" s="30">
        <f t="shared" si="41"/>
        <v>5429733.4600000381</v>
      </c>
      <c r="DB17" s="31">
        <f t="shared" si="42"/>
        <v>4.5054537509659695E-3</v>
      </c>
      <c r="DC17" s="57">
        <v>2</v>
      </c>
      <c r="DD17" s="58">
        <v>1064179927.89</v>
      </c>
      <c r="DE17" s="29">
        <f t="shared" si="43"/>
        <v>3.7908321915728475E-3</v>
      </c>
      <c r="DF17" s="30">
        <f t="shared" si="44"/>
        <v>-146396669.82000005</v>
      </c>
      <c r="DG17" s="31">
        <f t="shared" si="45"/>
        <v>-0.12093135626191094</v>
      </c>
      <c r="DH17" s="57">
        <v>2</v>
      </c>
      <c r="DI17" s="58">
        <v>1019526582.23</v>
      </c>
      <c r="DJ17" s="29">
        <f t="shared" si="46"/>
        <v>3.8510263088849276E-3</v>
      </c>
      <c r="DK17" s="30">
        <f t="shared" si="47"/>
        <v>-44653345.659999967</v>
      </c>
      <c r="DL17" s="31">
        <f t="shared" si="48"/>
        <v>-4.1960334422522207E-2</v>
      </c>
      <c r="DM17" s="57">
        <v>2</v>
      </c>
      <c r="DN17" s="58">
        <v>1015451818.35</v>
      </c>
      <c r="DO17" s="29">
        <f t="shared" si="49"/>
        <v>3.8946090379654717E-3</v>
      </c>
      <c r="DP17" s="30">
        <f t="shared" si="50"/>
        <v>-4074763.8799999952</v>
      </c>
      <c r="DQ17" s="31">
        <f t="shared" si="51"/>
        <v>-3.9967215676586934E-3</v>
      </c>
      <c r="DR17" s="57">
        <v>2</v>
      </c>
      <c r="DS17" s="58">
        <v>1039386073.79</v>
      </c>
      <c r="DT17" s="29">
        <f t="shared" si="52"/>
        <v>3.9163347307138024E-3</v>
      </c>
      <c r="DU17" s="30">
        <f t="shared" si="53"/>
        <v>23934255.439999938</v>
      </c>
      <c r="DV17" s="31">
        <f t="shared" si="54"/>
        <v>2.3570055228115627E-2</v>
      </c>
      <c r="DW17" s="57">
        <v>2</v>
      </c>
      <c r="DX17" s="58">
        <v>1039386073.79</v>
      </c>
      <c r="DY17" s="29">
        <f t="shared" si="55"/>
        <v>3.9163347307138024E-3</v>
      </c>
      <c r="DZ17" s="30">
        <f t="shared" si="56"/>
        <v>0</v>
      </c>
      <c r="EA17" s="31">
        <f t="shared" si="57"/>
        <v>0</v>
      </c>
      <c r="EB17" s="57">
        <v>2</v>
      </c>
      <c r="EC17" s="58">
        <v>967562916.06999993</v>
      </c>
      <c r="ED17" s="29">
        <f t="shared" si="58"/>
        <v>3.8867441628082141E-3</v>
      </c>
      <c r="EE17" s="30">
        <f t="shared" si="59"/>
        <v>-71823157.720000029</v>
      </c>
      <c r="EF17" s="31">
        <f t="shared" si="60"/>
        <v>-6.9101520148432696E-2</v>
      </c>
      <c r="EG17" s="57">
        <v>2</v>
      </c>
      <c r="EH17" s="58">
        <v>965183952.66999996</v>
      </c>
      <c r="EI17" s="29">
        <f t="shared" si="61"/>
        <v>3.854276976886548E-3</v>
      </c>
      <c r="EJ17" s="30">
        <f t="shared" si="62"/>
        <v>-2378963.3999999762</v>
      </c>
      <c r="EK17" s="31">
        <f t="shared" si="63"/>
        <v>-2.4587170100139164E-3</v>
      </c>
      <c r="EL17" s="57">
        <v>2</v>
      </c>
      <c r="EM17" s="58">
        <v>959872297.79999995</v>
      </c>
      <c r="EN17" s="29">
        <f t="shared" si="64"/>
        <v>3.8500686405855641E-3</v>
      </c>
      <c r="EO17" s="30">
        <f t="shared" si="65"/>
        <v>-5311654.8700000048</v>
      </c>
      <c r="EP17" s="31">
        <f t="shared" si="66"/>
        <v>-5.5032565090895992E-3</v>
      </c>
      <c r="EQ17" s="57">
        <v>2</v>
      </c>
      <c r="ER17" s="58">
        <v>958024941.06999993</v>
      </c>
      <c r="ES17" s="29">
        <f t="shared" si="67"/>
        <v>3.8700201008218462E-3</v>
      </c>
      <c r="ET17" s="30">
        <f t="shared" si="68"/>
        <v>-1847356.7300000191</v>
      </c>
      <c r="EU17" s="31">
        <f t="shared" si="69"/>
        <v>-1.9245859415196252E-3</v>
      </c>
      <c r="EV17" s="57">
        <v>2</v>
      </c>
      <c r="EW17" s="58">
        <v>940899188.31999993</v>
      </c>
      <c r="EX17" s="29">
        <f t="shared" si="70"/>
        <v>3.9044953353304522E-3</v>
      </c>
      <c r="EY17" s="30">
        <f t="shared" si="71"/>
        <v>-17125752.75</v>
      </c>
      <c r="EZ17" s="31">
        <f t="shared" si="72"/>
        <v>-1.7876103236803595E-2</v>
      </c>
      <c r="FA17" s="57">
        <v>2</v>
      </c>
      <c r="FB17" s="58">
        <v>905922913.70000005</v>
      </c>
      <c r="FC17" s="29">
        <f t="shared" si="73"/>
        <v>3.9237892160214286E-3</v>
      </c>
      <c r="FD17" s="30">
        <f t="shared" si="74"/>
        <v>-34976274.619999886</v>
      </c>
      <c r="FE17" s="31">
        <f t="shared" si="75"/>
        <v>-3.7173243482599809E-2</v>
      </c>
      <c r="FF17" s="57">
        <v>2</v>
      </c>
      <c r="FG17" s="58">
        <v>922146569.31000006</v>
      </c>
      <c r="FH17" s="29">
        <f t="shared" si="76"/>
        <v>3.9973006143407775E-3</v>
      </c>
      <c r="FI17" s="30">
        <f t="shared" si="77"/>
        <v>16223655.610000014</v>
      </c>
      <c r="FJ17" s="31">
        <f t="shared" si="78"/>
        <v>1.7908428371392913E-2</v>
      </c>
      <c r="FK17" s="57">
        <v>2</v>
      </c>
      <c r="FL17" s="58">
        <v>932061390.44999993</v>
      </c>
      <c r="FM17" s="29">
        <f t="shared" si="79"/>
        <v>3.9919706156827809E-3</v>
      </c>
      <c r="FN17" s="30">
        <f t="shared" si="80"/>
        <v>9914821.1399998665</v>
      </c>
      <c r="FO17" s="31">
        <f t="shared" si="81"/>
        <v>1.0751892887720303E-2</v>
      </c>
      <c r="FP17" s="57">
        <v>2</v>
      </c>
      <c r="FQ17" s="58">
        <v>978900144.56999993</v>
      </c>
      <c r="FR17" s="29">
        <f t="shared" si="82"/>
        <v>3.9903618135953747E-3</v>
      </c>
      <c r="FS17" s="30">
        <f t="shared" si="83"/>
        <v>46838754.120000005</v>
      </c>
      <c r="FT17" s="31">
        <f t="shared" si="84"/>
        <v>5.0252863813387033E-2</v>
      </c>
      <c r="FU17" s="57">
        <v>2</v>
      </c>
      <c r="FV17" s="58">
        <v>954656565.44999993</v>
      </c>
      <c r="FW17" s="29">
        <f t="shared" si="85"/>
        <v>3.9542802652221569E-3</v>
      </c>
      <c r="FX17" s="30">
        <f t="shared" si="86"/>
        <v>-24243579.120000005</v>
      </c>
      <c r="FY17" s="31">
        <f t="shared" si="87"/>
        <v>-2.4766141117130436E-2</v>
      </c>
      <c r="FZ17" s="57">
        <v>2</v>
      </c>
      <c r="GA17" s="58">
        <v>906291345.01999998</v>
      </c>
      <c r="GB17" s="29">
        <f t="shared" si="88"/>
        <v>3.9367191592286207E-3</v>
      </c>
      <c r="GC17" s="30">
        <f t="shared" si="89"/>
        <v>-48365220.429999948</v>
      </c>
      <c r="GD17" s="31">
        <f t="shared" si="90"/>
        <v>-5.0662428961772088E-2</v>
      </c>
      <c r="GE17" s="57">
        <v>2</v>
      </c>
      <c r="GF17" s="58">
        <v>863821205.23000002</v>
      </c>
      <c r="GG17" s="29">
        <f t="shared" si="91"/>
        <v>3.9289512495829185E-3</v>
      </c>
      <c r="GH17" s="30">
        <f t="shared" si="92"/>
        <v>-42470139.789999962</v>
      </c>
      <c r="GI17" s="31">
        <f t="shared" si="93"/>
        <v>-4.6861464608892116E-2</v>
      </c>
      <c r="GJ17" s="57">
        <v>2</v>
      </c>
      <c r="GK17" s="58">
        <v>701135122.43000007</v>
      </c>
      <c r="GL17" s="29">
        <f t="shared" si="94"/>
        <v>3.720968529632206E-3</v>
      </c>
      <c r="GM17" s="30">
        <f t="shared" si="95"/>
        <v>-162686082.79999995</v>
      </c>
      <c r="GN17" s="31">
        <f t="shared" si="96"/>
        <v>-0.18833305065332745</v>
      </c>
      <c r="GO17" s="57">
        <v>2</v>
      </c>
      <c r="GP17" s="58">
        <v>594099483.5</v>
      </c>
      <c r="GQ17" s="29">
        <f t="shared" si="97"/>
        <v>3.5063204901001422E-3</v>
      </c>
      <c r="GR17" s="30">
        <f t="shared" si="98"/>
        <v>-107035638.93000007</v>
      </c>
      <c r="GS17" s="31">
        <f t="shared" si="99"/>
        <v>-0.15266050081621221</v>
      </c>
      <c r="GT17" s="57">
        <v>2</v>
      </c>
      <c r="GU17" s="58">
        <v>549298583.70000005</v>
      </c>
      <c r="GV17" s="29">
        <f t="shared" si="100"/>
        <v>3.5096941781305835E-3</v>
      </c>
      <c r="GW17" s="30">
        <f t="shared" si="101"/>
        <v>-44800899.799999952</v>
      </c>
      <c r="GX17" s="31">
        <f t="shared" si="102"/>
        <v>-7.5409760560749509E-2</v>
      </c>
      <c r="GY17" s="57">
        <v>2</v>
      </c>
      <c r="GZ17" s="58">
        <v>548436709.92999995</v>
      </c>
      <c r="HA17" s="29">
        <f t="shared" si="103"/>
        <v>3.5090320408763588E-3</v>
      </c>
      <c r="HB17" s="30">
        <f t="shared" si="104"/>
        <v>-861873.77000010014</v>
      </c>
      <c r="HC17" s="31">
        <f t="shared" si="105"/>
        <v>-1.5690442239895039E-3</v>
      </c>
      <c r="HD17" s="57">
        <v>2</v>
      </c>
      <c r="HE17" s="58">
        <v>483282362.99000001</v>
      </c>
      <c r="HF17" s="29">
        <f t="shared" si="106"/>
        <v>3.5120665119204352E-3</v>
      </c>
      <c r="HG17" s="30">
        <f t="shared" si="107"/>
        <v>-65154346.939999938</v>
      </c>
      <c r="HH17" s="31">
        <f t="shared" si="108"/>
        <v>-0.11880011997795689</v>
      </c>
      <c r="HI17" s="57">
        <v>2</v>
      </c>
      <c r="HJ17" s="58">
        <v>369255673.12</v>
      </c>
      <c r="HK17" s="29">
        <f t="shared" si="109"/>
        <v>3.4208221082603707E-3</v>
      </c>
      <c r="HL17" s="30">
        <f t="shared" si="110"/>
        <v>-114026689.87</v>
      </c>
      <c r="HM17" s="31">
        <f t="shared" si="111"/>
        <v>-0.23594217087611663</v>
      </c>
      <c r="HN17" s="57">
        <v>2</v>
      </c>
      <c r="HO17" s="58">
        <v>381515222.50999999</v>
      </c>
      <c r="HP17" s="29">
        <f t="shared" si="112"/>
        <v>3.4291045583964832E-3</v>
      </c>
      <c r="HQ17" s="30">
        <f t="shared" si="113"/>
        <v>12259549.389999986</v>
      </c>
      <c r="HR17" s="31">
        <f t="shared" si="114"/>
        <v>3.320070694219477E-2</v>
      </c>
      <c r="HS17" s="57">
        <v>2</v>
      </c>
      <c r="HT17" s="58">
        <v>370168926.73999995</v>
      </c>
      <c r="HU17" s="29">
        <f t="shared" si="115"/>
        <v>3.4090712053488929E-3</v>
      </c>
      <c r="HV17" s="30">
        <f t="shared" si="116"/>
        <v>-11346295.770000041</v>
      </c>
      <c r="HW17" s="31">
        <f t="shared" si="117"/>
        <v>-2.9740086634951087E-2</v>
      </c>
      <c r="HX17" s="57">
        <v>2</v>
      </c>
      <c r="HY17" s="58">
        <v>369412692.62</v>
      </c>
      <c r="HZ17" s="29">
        <f t="shared" si="118"/>
        <v>3.3970289721698211E-3</v>
      </c>
      <c r="IA17" s="30">
        <f t="shared" si="119"/>
        <v>-756234.11999994516</v>
      </c>
      <c r="IB17" s="31">
        <f t="shared" si="120"/>
        <v>-2.0429432763574736E-3</v>
      </c>
      <c r="IC17" s="57">
        <v>2</v>
      </c>
      <c r="ID17" s="58">
        <v>353494491.89000005</v>
      </c>
      <c r="IE17" s="29">
        <f t="shared" si="121"/>
        <v>3.2771558484149315E-3</v>
      </c>
      <c r="IF17" s="30">
        <f t="shared" si="122"/>
        <v>-15918200.729999959</v>
      </c>
      <c r="IG17" s="31">
        <f t="shared" si="123"/>
        <v>-4.3090562528056861E-2</v>
      </c>
      <c r="IH17" s="57">
        <v>2</v>
      </c>
      <c r="II17" s="58">
        <v>339313260.63</v>
      </c>
      <c r="IJ17" s="29">
        <f t="shared" si="124"/>
        <v>3.3089925513365257E-3</v>
      </c>
      <c r="IK17" s="30">
        <f t="shared" si="125"/>
        <v>-14181231.26000005</v>
      </c>
      <c r="IL17" s="31">
        <f t="shared" si="126"/>
        <v>-4.0117262320491676E-2</v>
      </c>
      <c r="IM17" s="57">
        <v>2</v>
      </c>
      <c r="IN17" s="58">
        <v>339289543.06999999</v>
      </c>
      <c r="IO17" s="29">
        <f t="shared" si="14"/>
        <v>8.7859773527477897E-3</v>
      </c>
      <c r="IP17" s="30">
        <f t="shared" si="127"/>
        <v>-23717.560000002384</v>
      </c>
      <c r="IQ17" s="31">
        <f t="shared" si="128"/>
        <v>-6.9898712346125812E-5</v>
      </c>
      <c r="IR17" s="57">
        <v>0</v>
      </c>
      <c r="IS17" s="58">
        <v>0</v>
      </c>
      <c r="IT17" s="98">
        <v>0</v>
      </c>
      <c r="IU17" s="30">
        <f t="shared" si="129"/>
        <v>-339289543.06999999</v>
      </c>
      <c r="IV17" s="31">
        <f t="shared" si="130"/>
        <v>-1</v>
      </c>
    </row>
    <row r="18" spans="1:25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5"/>
        <v>0</v>
      </c>
      <c r="AI18" s="48">
        <v>0</v>
      </c>
      <c r="AJ18" s="49">
        <v>0</v>
      </c>
      <c r="AK18" s="29">
        <f t="shared" si="16"/>
        <v>0</v>
      </c>
      <c r="AL18" s="50">
        <v>3</v>
      </c>
      <c r="AM18" s="55">
        <v>153071414.78999999</v>
      </c>
      <c r="AN18" s="33">
        <f t="shared" si="17"/>
        <v>4.5394053105484041E-4</v>
      </c>
      <c r="AO18" s="57">
        <v>5</v>
      </c>
      <c r="AP18" s="58">
        <v>278944925.87</v>
      </c>
      <c r="AQ18" s="29">
        <f t="shared" si="18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9"/>
        <v>1.8074709761678582E-3</v>
      </c>
      <c r="BR18" s="30">
        <f t="shared" si="20"/>
        <v>-18611055.669999957</v>
      </c>
      <c r="BS18" s="31">
        <f t="shared" si="21"/>
        <v>-3.0947488821276774E-2</v>
      </c>
      <c r="BT18" s="57">
        <v>5</v>
      </c>
      <c r="BU18" s="58">
        <v>561924516.83000004</v>
      </c>
      <c r="BV18" s="29">
        <f t="shared" si="22"/>
        <v>1.8100791087651256E-3</v>
      </c>
      <c r="BW18" s="30">
        <f t="shared" si="23"/>
        <v>-20839737.059999943</v>
      </c>
      <c r="BX18" s="31">
        <f t="shared" si="24"/>
        <v>-3.5760149873457339E-2</v>
      </c>
      <c r="BY18" s="57">
        <v>5</v>
      </c>
      <c r="BZ18" s="58">
        <v>548337580.01999998</v>
      </c>
      <c r="CA18" s="29">
        <f t="shared" si="25"/>
        <v>1.8001114316565244E-3</v>
      </c>
      <c r="CB18" s="30">
        <f t="shared" si="26"/>
        <v>-13586936.810000062</v>
      </c>
      <c r="CC18" s="31">
        <f t="shared" si="27"/>
        <v>-2.4179291707449278E-2</v>
      </c>
      <c r="CD18" s="57">
        <v>5</v>
      </c>
      <c r="CE18" s="58">
        <v>533201985.09000003</v>
      </c>
      <c r="CF18" s="29">
        <f t="shared" si="28"/>
        <v>1.7948120641294444E-3</v>
      </c>
      <c r="CG18" s="30">
        <f t="shared" si="29"/>
        <v>-15135594.929999948</v>
      </c>
      <c r="CH18" s="31">
        <f t="shared" si="30"/>
        <v>-2.760269491186049E-2</v>
      </c>
      <c r="CI18" s="57">
        <v>5</v>
      </c>
      <c r="CJ18" s="58">
        <v>532610389.90999997</v>
      </c>
      <c r="CK18" s="29">
        <f t="shared" si="31"/>
        <v>1.8148953414585194E-3</v>
      </c>
      <c r="CL18" s="30">
        <f t="shared" si="32"/>
        <v>-591595.18000006676</v>
      </c>
      <c r="CM18" s="31">
        <f t="shared" si="33"/>
        <v>-1.1095142113925372E-3</v>
      </c>
      <c r="CN18" s="57">
        <v>5</v>
      </c>
      <c r="CO18" s="58">
        <v>521424657.87</v>
      </c>
      <c r="CP18" s="29">
        <f t="shared" si="34"/>
        <v>1.8225496095785399E-3</v>
      </c>
      <c r="CQ18" s="30">
        <f t="shared" si="35"/>
        <v>-11185732.039999962</v>
      </c>
      <c r="CR18" s="31">
        <f t="shared" si="36"/>
        <v>-2.1001715798090452E-2</v>
      </c>
      <c r="CS18" s="57">
        <v>5</v>
      </c>
      <c r="CT18" s="58">
        <v>534503509.32000005</v>
      </c>
      <c r="CU18" s="29">
        <f t="shared" si="37"/>
        <v>1.8293242744239467E-3</v>
      </c>
      <c r="CV18" s="30">
        <f t="shared" si="38"/>
        <v>13078851.450000048</v>
      </c>
      <c r="CW18" s="31">
        <f t="shared" si="39"/>
        <v>2.5082917066919428E-2</v>
      </c>
      <c r="CX18" s="57">
        <v>5</v>
      </c>
      <c r="CY18" s="58">
        <v>548713379.72000003</v>
      </c>
      <c r="CZ18" s="29">
        <f t="shared" si="40"/>
        <v>1.8636787670819909E-3</v>
      </c>
      <c r="DA18" s="30">
        <f t="shared" si="41"/>
        <v>14209870.399999976</v>
      </c>
      <c r="DB18" s="31">
        <f t="shared" si="42"/>
        <v>2.6585176995522247E-2</v>
      </c>
      <c r="DC18" s="57">
        <v>5</v>
      </c>
      <c r="DD18" s="58">
        <v>518269615.95000005</v>
      </c>
      <c r="DE18" s="29">
        <f t="shared" si="43"/>
        <v>1.8461851164142959E-3</v>
      </c>
      <c r="DF18" s="30">
        <f t="shared" si="44"/>
        <v>-30443763.769999981</v>
      </c>
      <c r="DG18" s="31">
        <f t="shared" si="45"/>
        <v>-5.5482087543655238E-2</v>
      </c>
      <c r="DH18" s="57">
        <v>5</v>
      </c>
      <c r="DI18" s="58">
        <v>481918426.31999999</v>
      </c>
      <c r="DJ18" s="29">
        <f t="shared" si="46"/>
        <v>1.8203356056056862E-3</v>
      </c>
      <c r="DK18" s="30">
        <f t="shared" si="47"/>
        <v>-36351189.630000055</v>
      </c>
      <c r="DL18" s="31">
        <f t="shared" si="48"/>
        <v>-7.0139534542011481E-2</v>
      </c>
      <c r="DM18" s="57">
        <v>5</v>
      </c>
      <c r="DN18" s="58">
        <v>476733007.88</v>
      </c>
      <c r="DO18" s="29">
        <f t="shared" si="49"/>
        <v>1.8284360199411842E-3</v>
      </c>
      <c r="DP18" s="30">
        <f t="shared" si="50"/>
        <v>-5185418.4399999976</v>
      </c>
      <c r="DQ18" s="31">
        <f t="shared" si="51"/>
        <v>-1.0759950557600829E-2</v>
      </c>
      <c r="DR18" s="57">
        <v>5</v>
      </c>
      <c r="DS18" s="58">
        <v>491875217.63</v>
      </c>
      <c r="DT18" s="29">
        <f t="shared" si="52"/>
        <v>1.8533517492278649E-3</v>
      </c>
      <c r="DU18" s="30">
        <f t="shared" si="53"/>
        <v>15142209.75</v>
      </c>
      <c r="DV18" s="31">
        <f t="shared" si="54"/>
        <v>3.1762452986707171E-2</v>
      </c>
      <c r="DW18" s="57">
        <v>5</v>
      </c>
      <c r="DX18" s="58">
        <v>491875217.63</v>
      </c>
      <c r="DY18" s="29">
        <f t="shared" si="55"/>
        <v>1.8533517492278649E-3</v>
      </c>
      <c r="DZ18" s="30">
        <f t="shared" si="56"/>
        <v>0</v>
      </c>
      <c r="EA18" s="31">
        <f t="shared" si="57"/>
        <v>0</v>
      </c>
      <c r="EB18" s="57">
        <v>5</v>
      </c>
      <c r="EC18" s="58">
        <v>459607705.13000005</v>
      </c>
      <c r="ED18" s="29">
        <f t="shared" si="58"/>
        <v>1.8462650184564E-3</v>
      </c>
      <c r="EE18" s="30">
        <f t="shared" si="59"/>
        <v>-32267512.49999994</v>
      </c>
      <c r="EF18" s="31">
        <f t="shared" si="60"/>
        <v>-6.5601012906229231E-2</v>
      </c>
      <c r="EG18" s="57">
        <v>5</v>
      </c>
      <c r="EH18" s="58">
        <v>462427915.07999998</v>
      </c>
      <c r="EI18" s="29">
        <f t="shared" si="61"/>
        <v>1.8466171776188611E-3</v>
      </c>
      <c r="EJ18" s="30">
        <f t="shared" si="62"/>
        <v>2820209.9499999285</v>
      </c>
      <c r="EK18" s="31">
        <f t="shared" si="63"/>
        <v>6.1361241739892767E-3</v>
      </c>
      <c r="EL18" s="57">
        <v>5</v>
      </c>
      <c r="EM18" s="58">
        <v>464583929.08000004</v>
      </c>
      <c r="EN18" s="29">
        <f t="shared" si="64"/>
        <v>1.8634562330536466E-3</v>
      </c>
      <c r="EO18" s="30">
        <f t="shared" si="65"/>
        <v>2156014.0000000596</v>
      </c>
      <c r="EP18" s="31">
        <f t="shared" si="66"/>
        <v>4.6623785668887859E-3</v>
      </c>
      <c r="EQ18" s="57">
        <v>5</v>
      </c>
      <c r="ER18" s="58">
        <v>458992233.69999993</v>
      </c>
      <c r="ES18" s="29">
        <f t="shared" si="67"/>
        <v>1.8541366663755038E-3</v>
      </c>
      <c r="ET18" s="30">
        <f t="shared" si="68"/>
        <v>-5591695.3800001144</v>
      </c>
      <c r="EU18" s="31">
        <f t="shared" si="69"/>
        <v>-1.2035920809988328E-2</v>
      </c>
      <c r="EV18" s="57">
        <v>5</v>
      </c>
      <c r="EW18" s="58">
        <v>444166364.14999998</v>
      </c>
      <c r="EX18" s="29">
        <f t="shared" si="70"/>
        <v>1.8431788638599025E-3</v>
      </c>
      <c r="EY18" s="30">
        <f t="shared" si="71"/>
        <v>-14825869.549999952</v>
      </c>
      <c r="EZ18" s="31">
        <f t="shared" si="72"/>
        <v>-3.2300915922882978E-2</v>
      </c>
      <c r="FA18" s="57">
        <v>5</v>
      </c>
      <c r="FB18" s="58">
        <v>426385256.57000005</v>
      </c>
      <c r="FC18" s="29">
        <f t="shared" si="73"/>
        <v>1.8467861297014638E-3</v>
      </c>
      <c r="FD18" s="30">
        <f t="shared" si="74"/>
        <v>-17781107.579999924</v>
      </c>
      <c r="FE18" s="31">
        <f t="shared" si="75"/>
        <v>-4.0032539640923924E-2</v>
      </c>
      <c r="FF18" s="57">
        <v>5</v>
      </c>
      <c r="FG18" s="58">
        <v>421769319.31000006</v>
      </c>
      <c r="FH18" s="29">
        <f t="shared" si="76"/>
        <v>1.8282763448867628E-3</v>
      </c>
      <c r="FI18" s="30">
        <f t="shared" si="77"/>
        <v>-4615937.2599999905</v>
      </c>
      <c r="FJ18" s="31">
        <f t="shared" si="78"/>
        <v>-1.0825743125201581E-2</v>
      </c>
      <c r="FK18" s="57">
        <v>5</v>
      </c>
      <c r="FL18" s="58">
        <v>423049372.85999995</v>
      </c>
      <c r="FM18" s="29">
        <f t="shared" si="79"/>
        <v>1.8118985323754202E-3</v>
      </c>
      <c r="FN18" s="30">
        <f t="shared" si="80"/>
        <v>1280053.5499998927</v>
      </c>
      <c r="FO18" s="31">
        <f t="shared" si="81"/>
        <v>3.0349612724178605E-3</v>
      </c>
      <c r="FP18" s="57">
        <v>5</v>
      </c>
      <c r="FQ18" s="58">
        <v>447341487.43000001</v>
      </c>
      <c r="FR18" s="29">
        <f t="shared" si="82"/>
        <v>1.8235306215648233E-3</v>
      </c>
      <c r="FS18" s="30">
        <f t="shared" si="83"/>
        <v>24292114.570000052</v>
      </c>
      <c r="FT18" s="31">
        <f t="shared" si="84"/>
        <v>5.7421464558083765E-2</v>
      </c>
      <c r="FU18" s="57">
        <v>5</v>
      </c>
      <c r="FV18" s="58">
        <v>445282567.06</v>
      </c>
      <c r="FW18" s="29">
        <f t="shared" si="85"/>
        <v>1.8444036642044548E-3</v>
      </c>
      <c r="FX18" s="30">
        <f t="shared" si="86"/>
        <v>-2058920.3700000048</v>
      </c>
      <c r="FY18" s="31">
        <f t="shared" si="87"/>
        <v>-4.6025696874855242E-3</v>
      </c>
      <c r="FZ18" s="57">
        <v>5</v>
      </c>
      <c r="GA18" s="58">
        <v>431067243.31999999</v>
      </c>
      <c r="GB18" s="29">
        <f t="shared" si="88"/>
        <v>1.87245600988969E-3</v>
      </c>
      <c r="GC18" s="30">
        <f t="shared" si="89"/>
        <v>-14215323.74000001</v>
      </c>
      <c r="GD18" s="31">
        <f t="shared" si="90"/>
        <v>-3.1924276384448155E-2</v>
      </c>
      <c r="GE18" s="57">
        <v>5</v>
      </c>
      <c r="GF18" s="58">
        <v>419776982.60000002</v>
      </c>
      <c r="GG18" s="29">
        <f t="shared" si="91"/>
        <v>1.9092878136665805E-3</v>
      </c>
      <c r="GH18" s="30">
        <f t="shared" si="92"/>
        <v>-11290260.719999969</v>
      </c>
      <c r="GI18" s="31">
        <f t="shared" si="93"/>
        <v>-2.6191414204996124E-2</v>
      </c>
      <c r="GJ18" s="57">
        <v>5</v>
      </c>
      <c r="GK18" s="58">
        <v>352363137.73000002</v>
      </c>
      <c r="GL18" s="29">
        <f t="shared" si="94"/>
        <v>1.8700135031770419E-3</v>
      </c>
      <c r="GM18" s="30">
        <f t="shared" si="95"/>
        <v>-67413844.870000005</v>
      </c>
      <c r="GN18" s="31">
        <f t="shared" si="96"/>
        <v>-0.1605944291000771</v>
      </c>
      <c r="GO18" s="57">
        <v>5</v>
      </c>
      <c r="GP18" s="58">
        <v>319545815.41000003</v>
      </c>
      <c r="GQ18" s="29">
        <f t="shared" si="97"/>
        <v>1.8859300019873539E-3</v>
      </c>
      <c r="GR18" s="30">
        <f t="shared" si="98"/>
        <v>-32817322.319999993</v>
      </c>
      <c r="GS18" s="31">
        <f t="shared" si="99"/>
        <v>-9.3134947461917611E-2</v>
      </c>
      <c r="GT18" s="57">
        <v>5</v>
      </c>
      <c r="GU18" s="58">
        <v>296487207.19999999</v>
      </c>
      <c r="GV18" s="29">
        <f t="shared" si="100"/>
        <v>1.8943784962830877E-3</v>
      </c>
      <c r="GW18" s="30">
        <f t="shared" si="101"/>
        <v>-23058608.210000038</v>
      </c>
      <c r="GX18" s="31">
        <f t="shared" si="102"/>
        <v>-7.2160570090439774E-2</v>
      </c>
      <c r="GY18" s="57">
        <v>5</v>
      </c>
      <c r="GZ18" s="58">
        <v>284502943.19</v>
      </c>
      <c r="HA18" s="29">
        <f t="shared" si="103"/>
        <v>1.8203193281951511E-3</v>
      </c>
      <c r="HB18" s="30">
        <f t="shared" si="104"/>
        <v>-11984264.00999999</v>
      </c>
      <c r="HC18" s="31">
        <f t="shared" si="105"/>
        <v>-4.0420846899865803E-2</v>
      </c>
      <c r="HD18" s="57">
        <v>5</v>
      </c>
      <c r="HE18" s="58">
        <v>250025257.78999999</v>
      </c>
      <c r="HF18" s="29">
        <f t="shared" si="106"/>
        <v>1.8169612679134796E-3</v>
      </c>
      <c r="HG18" s="30">
        <f t="shared" si="107"/>
        <v>-34477685.400000006</v>
      </c>
      <c r="HH18" s="31">
        <f t="shared" si="108"/>
        <v>-0.12118568972755661</v>
      </c>
      <c r="HI18" s="57">
        <v>5</v>
      </c>
      <c r="HJ18" s="58">
        <v>201853179.73000002</v>
      </c>
      <c r="HK18" s="29">
        <f t="shared" si="109"/>
        <v>1.8699883850359683E-3</v>
      </c>
      <c r="HL18" s="30">
        <f t="shared" si="110"/>
        <v>-48172078.059999973</v>
      </c>
      <c r="HM18" s="31">
        <f t="shared" si="111"/>
        <v>-0.19266884668292367</v>
      </c>
      <c r="HN18" s="57">
        <v>5</v>
      </c>
      <c r="HO18" s="58">
        <v>207445872</v>
      </c>
      <c r="HP18" s="29">
        <f t="shared" si="112"/>
        <v>1.8645483674693687E-3</v>
      </c>
      <c r="HQ18" s="30">
        <f t="shared" si="113"/>
        <v>5592692.2699999809</v>
      </c>
      <c r="HR18" s="31">
        <f t="shared" si="114"/>
        <v>2.7706733564865308E-2</v>
      </c>
      <c r="HS18" s="57">
        <v>5</v>
      </c>
      <c r="HT18" s="58">
        <v>204017124.43000001</v>
      </c>
      <c r="HU18" s="29">
        <f t="shared" si="115"/>
        <v>1.8788959689771806E-3</v>
      </c>
      <c r="HV18" s="30">
        <f t="shared" si="116"/>
        <v>-3428747.5699999928</v>
      </c>
      <c r="HW18" s="31">
        <f t="shared" si="117"/>
        <v>-1.6528396236296247E-2</v>
      </c>
      <c r="HX18" s="57">
        <v>0</v>
      </c>
      <c r="HY18" s="58">
        <v>0</v>
      </c>
      <c r="HZ18" s="29">
        <f t="shared" si="118"/>
        <v>0</v>
      </c>
      <c r="IA18" s="30">
        <f t="shared" si="119"/>
        <v>-204017124.43000001</v>
      </c>
      <c r="IB18" s="31">
        <f t="shared" si="120"/>
        <v>-1</v>
      </c>
      <c r="IC18" s="57">
        <v>0</v>
      </c>
      <c r="ID18" s="58">
        <v>0</v>
      </c>
      <c r="IE18" s="29">
        <f t="shared" si="121"/>
        <v>0</v>
      </c>
      <c r="IF18" s="30">
        <f t="shared" si="122"/>
        <v>0</v>
      </c>
      <c r="IG18" s="31" t="str">
        <f t="shared" si="123"/>
        <v>-</v>
      </c>
      <c r="IH18" s="57">
        <v>0</v>
      </c>
      <c r="II18" s="58">
        <v>0</v>
      </c>
      <c r="IJ18" s="29">
        <f t="shared" si="124"/>
        <v>0</v>
      </c>
      <c r="IK18" s="30">
        <f t="shared" si="125"/>
        <v>0</v>
      </c>
      <c r="IL18" s="31" t="str">
        <f t="shared" si="126"/>
        <v>-</v>
      </c>
      <c r="IM18" s="57">
        <v>0</v>
      </c>
      <c r="IN18" s="58">
        <v>0</v>
      </c>
      <c r="IO18" s="29">
        <f t="shared" si="14"/>
        <v>0</v>
      </c>
      <c r="IP18" s="30">
        <f t="shared" si="127"/>
        <v>0</v>
      </c>
      <c r="IQ18" s="31" t="str">
        <f t="shared" si="128"/>
        <v>-</v>
      </c>
      <c r="IR18" s="57">
        <v>0</v>
      </c>
      <c r="IS18" s="58">
        <v>0</v>
      </c>
      <c r="IT18" s="98">
        <v>0</v>
      </c>
      <c r="IU18" s="30">
        <f t="shared" si="129"/>
        <v>0</v>
      </c>
      <c r="IV18" s="31" t="str">
        <f t="shared" si="130"/>
        <v>-</v>
      </c>
    </row>
    <row r="19" spans="1:25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31">L19/L$32</f>
        <v>6.7820257374719375E-2</v>
      </c>
      <c r="N19" s="27">
        <v>1</v>
      </c>
      <c r="O19" s="28">
        <v>2274484290.1999998</v>
      </c>
      <c r="P19" s="29">
        <f t="shared" ref="P19:P26" si="132">O19/O$32</f>
        <v>5.1370761735968759E-2</v>
      </c>
      <c r="Q19" s="27">
        <v>1</v>
      </c>
      <c r="R19" s="28">
        <v>3734373828.1999998</v>
      </c>
      <c r="S19" s="29">
        <f t="shared" ref="S19:S26" si="133">R19/R$32</f>
        <v>4.3678070605942795E-2</v>
      </c>
      <c r="T19" s="48">
        <v>1</v>
      </c>
      <c r="U19" s="49">
        <v>4608708177.9899998</v>
      </c>
      <c r="V19" s="29">
        <f t="shared" ref="V19:V26" si="134">U19/U$32</f>
        <v>3.5566267076482222E-2</v>
      </c>
      <c r="W19" s="48">
        <v>1</v>
      </c>
      <c r="X19" s="49">
        <v>4860704169.3400002</v>
      </c>
      <c r="Y19" s="29">
        <f t="shared" ref="Y19:Y26" si="135">X19/X$32</f>
        <v>3.2781350438953187E-2</v>
      </c>
      <c r="Z19" s="48">
        <v>1</v>
      </c>
      <c r="AA19" s="49">
        <v>7335652427.5</v>
      </c>
      <c r="AB19" s="29">
        <f t="shared" ref="AB19:AB26" si="136">AA19/AA$32</f>
        <v>3.6750703788712591E-2</v>
      </c>
      <c r="AC19" s="48">
        <v>1</v>
      </c>
      <c r="AD19" s="49">
        <v>7733049278.6400003</v>
      </c>
      <c r="AE19" s="29">
        <f t="shared" ref="AE19:AE26" si="137">AD19/AD$32</f>
        <v>3.6150502984473552E-2</v>
      </c>
      <c r="AF19" s="48">
        <v>1</v>
      </c>
      <c r="AG19" s="49">
        <v>10686037902.280001</v>
      </c>
      <c r="AH19" s="29">
        <f t="shared" si="15"/>
        <v>3.9440167589103452E-2</v>
      </c>
      <c r="AI19" s="48">
        <v>1</v>
      </c>
      <c r="AJ19" s="49">
        <v>10574975678.68</v>
      </c>
      <c r="AK19" s="29">
        <f t="shared" si="16"/>
        <v>3.813375648611092E-2</v>
      </c>
      <c r="AL19" s="50">
        <v>2</v>
      </c>
      <c r="AM19" s="55">
        <v>12127245039.35</v>
      </c>
      <c r="AN19" s="33">
        <f t="shared" si="17"/>
        <v>3.5963919592349368E-2</v>
      </c>
      <c r="AO19" s="57">
        <v>2</v>
      </c>
      <c r="AP19" s="58">
        <v>13160074589.560001</v>
      </c>
      <c r="AQ19" s="29">
        <f t="shared" si="18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9"/>
        <v>2.4616758694604793E-2</v>
      </c>
      <c r="BR19" s="30">
        <f t="shared" si="20"/>
        <v>-253500571.02999973</v>
      </c>
      <c r="BS19" s="31">
        <f t="shared" si="21"/>
        <v>-3.0950831033228703E-2</v>
      </c>
      <c r="BT19" s="57">
        <v>2</v>
      </c>
      <c r="BU19" s="58">
        <v>7662606287.79</v>
      </c>
      <c r="BV19" s="29">
        <f t="shared" si="22"/>
        <v>2.4682894489932109E-2</v>
      </c>
      <c r="BW19" s="30">
        <f t="shared" si="23"/>
        <v>-274321719.90999985</v>
      </c>
      <c r="BX19" s="31">
        <f t="shared" si="24"/>
        <v>-3.4562707340153147E-2</v>
      </c>
      <c r="BY19" s="57">
        <v>2</v>
      </c>
      <c r="BZ19" s="58">
        <v>7557234541.7200003</v>
      </c>
      <c r="CA19" s="29">
        <f t="shared" si="25"/>
        <v>2.4809286807888568E-2</v>
      </c>
      <c r="CB19" s="30">
        <f t="shared" si="26"/>
        <v>-105371746.06999969</v>
      </c>
      <c r="CC19" s="31">
        <f t="shared" si="27"/>
        <v>-1.3751423747022547E-2</v>
      </c>
      <c r="CD19" s="57">
        <v>2</v>
      </c>
      <c r="CE19" s="58">
        <v>7397074806.4399996</v>
      </c>
      <c r="CF19" s="29">
        <f t="shared" si="28"/>
        <v>2.4899305466061884E-2</v>
      </c>
      <c r="CG19" s="30">
        <f t="shared" si="29"/>
        <v>-160159735.28000069</v>
      </c>
      <c r="CH19" s="31">
        <f t="shared" si="30"/>
        <v>-2.1192902561887259E-2</v>
      </c>
      <c r="CI19" s="57">
        <v>2</v>
      </c>
      <c r="CJ19" s="58">
        <v>7379574189.1999998</v>
      </c>
      <c r="CK19" s="29">
        <f t="shared" si="31"/>
        <v>2.5146251503260709E-2</v>
      </c>
      <c r="CL19" s="30">
        <f t="shared" si="32"/>
        <v>-17500617.239999771</v>
      </c>
      <c r="CM19" s="31">
        <f t="shared" si="33"/>
        <v>-2.3658835009703408E-3</v>
      </c>
      <c r="CN19" s="57">
        <v>2</v>
      </c>
      <c r="CO19" s="58">
        <v>7169646553.2299995</v>
      </c>
      <c r="CP19" s="29">
        <f t="shared" si="34"/>
        <v>2.5060258139275211E-2</v>
      </c>
      <c r="CQ19" s="30">
        <f t="shared" si="35"/>
        <v>-209927635.97000027</v>
      </c>
      <c r="CR19" s="31">
        <f t="shared" si="36"/>
        <v>-2.8447120468987109E-2</v>
      </c>
      <c r="CS19" s="57">
        <v>2</v>
      </c>
      <c r="CT19" s="58">
        <v>7279601069.4899998</v>
      </c>
      <c r="CU19" s="29">
        <f t="shared" si="37"/>
        <v>2.4914244176773067E-2</v>
      </c>
      <c r="CV19" s="30">
        <f t="shared" si="38"/>
        <v>109954516.26000023</v>
      </c>
      <c r="CW19" s="31">
        <f t="shared" si="39"/>
        <v>1.5336113913518456E-2</v>
      </c>
      <c r="CX19" s="57">
        <v>2</v>
      </c>
      <c r="CY19" s="58">
        <v>7367399132.5600004</v>
      </c>
      <c r="CZ19" s="29">
        <f t="shared" si="40"/>
        <v>2.5023019010356182E-2</v>
      </c>
      <c r="DA19" s="30">
        <f t="shared" si="41"/>
        <v>87798063.070000648</v>
      </c>
      <c r="DB19" s="31">
        <f t="shared" si="42"/>
        <v>1.206083441000314E-2</v>
      </c>
      <c r="DC19" s="57">
        <v>2</v>
      </c>
      <c r="DD19" s="58">
        <v>7011548720.5500002</v>
      </c>
      <c r="DE19" s="29">
        <f t="shared" si="43"/>
        <v>2.4976607720221707E-2</v>
      </c>
      <c r="DF19" s="30">
        <f t="shared" si="44"/>
        <v>-355850412.01000023</v>
      </c>
      <c r="DG19" s="31">
        <f t="shared" si="45"/>
        <v>-4.8300683267902503E-2</v>
      </c>
      <c r="DH19" s="57">
        <v>2</v>
      </c>
      <c r="DI19" s="58">
        <v>6589028316</v>
      </c>
      <c r="DJ19" s="29">
        <f t="shared" si="46"/>
        <v>2.4888533400867607E-2</v>
      </c>
      <c r="DK19" s="30">
        <f t="shared" si="47"/>
        <v>-422520404.55000019</v>
      </c>
      <c r="DL19" s="31">
        <f t="shared" si="48"/>
        <v>-6.0260638753267738E-2</v>
      </c>
      <c r="DM19" s="57">
        <v>2</v>
      </c>
      <c r="DN19" s="58">
        <v>6513207178.6999998</v>
      </c>
      <c r="DO19" s="29">
        <f t="shared" si="49"/>
        <v>2.498040289644099E-2</v>
      </c>
      <c r="DP19" s="30">
        <f t="shared" si="50"/>
        <v>-75821137.300000191</v>
      </c>
      <c r="DQ19" s="31">
        <f t="shared" si="51"/>
        <v>-1.1507180370721022E-2</v>
      </c>
      <c r="DR19" s="57">
        <v>2</v>
      </c>
      <c r="DS19" s="58">
        <v>6686269545.1399994</v>
      </c>
      <c r="DT19" s="29">
        <f t="shared" si="52"/>
        <v>2.5193400507150122E-2</v>
      </c>
      <c r="DU19" s="30">
        <f t="shared" si="53"/>
        <v>173062366.43999958</v>
      </c>
      <c r="DV19" s="31">
        <f t="shared" si="54"/>
        <v>2.6570990556842977E-2</v>
      </c>
      <c r="DW19" s="57">
        <v>2</v>
      </c>
      <c r="DX19" s="58">
        <v>6686269545.1399994</v>
      </c>
      <c r="DY19" s="29">
        <f t="shared" si="55"/>
        <v>2.5193400507150122E-2</v>
      </c>
      <c r="DZ19" s="30">
        <f t="shared" si="56"/>
        <v>0</v>
      </c>
      <c r="EA19" s="31">
        <f t="shared" si="57"/>
        <v>0</v>
      </c>
      <c r="EB19" s="57">
        <v>2</v>
      </c>
      <c r="EC19" s="58">
        <v>6361190184.3199997</v>
      </c>
      <c r="ED19" s="29">
        <f t="shared" si="58"/>
        <v>2.5553189778957944E-2</v>
      </c>
      <c r="EE19" s="30">
        <f t="shared" si="59"/>
        <v>-325079360.81999969</v>
      </c>
      <c r="EF19" s="31">
        <f t="shared" si="60"/>
        <v>-4.8618943437045217E-2</v>
      </c>
      <c r="EG19" s="57">
        <v>2</v>
      </c>
      <c r="EH19" s="58">
        <v>6356858379.6000004</v>
      </c>
      <c r="EI19" s="29">
        <f t="shared" si="61"/>
        <v>2.5384894589309055E-2</v>
      </c>
      <c r="EJ19" s="30">
        <f t="shared" si="62"/>
        <v>-4331804.7199993134</v>
      </c>
      <c r="EK19" s="31">
        <f t="shared" si="63"/>
        <v>-6.8097393639903814E-4</v>
      </c>
      <c r="EL19" s="57">
        <v>2</v>
      </c>
      <c r="EM19" s="58">
        <v>6367406796.6599998</v>
      </c>
      <c r="EN19" s="29">
        <f t="shared" si="64"/>
        <v>2.5539806999180643E-2</v>
      </c>
      <c r="EO19" s="30">
        <f t="shared" si="65"/>
        <v>10548417.059999466</v>
      </c>
      <c r="EP19" s="31">
        <f t="shared" si="66"/>
        <v>1.6593758158669591E-3</v>
      </c>
      <c r="EQ19" s="57">
        <v>2</v>
      </c>
      <c r="ER19" s="58">
        <v>6356771935.8800001</v>
      </c>
      <c r="ES19" s="29">
        <f t="shared" si="67"/>
        <v>2.5678700118933848E-2</v>
      </c>
      <c r="ET19" s="30">
        <f t="shared" si="68"/>
        <v>-10634860.779999733</v>
      </c>
      <c r="EU19" s="31">
        <f t="shared" si="69"/>
        <v>-1.6702028187641806E-3</v>
      </c>
      <c r="EV19" s="57">
        <v>2</v>
      </c>
      <c r="EW19" s="58">
        <v>6199233760.6099997</v>
      </c>
      <c r="EX19" s="29">
        <f t="shared" si="70"/>
        <v>2.572526323903334E-2</v>
      </c>
      <c r="EY19" s="30">
        <f t="shared" si="71"/>
        <v>-157538175.27000046</v>
      </c>
      <c r="EZ19" s="31">
        <f t="shared" si="72"/>
        <v>-2.4782731999679904E-2</v>
      </c>
      <c r="FA19" s="57">
        <v>2</v>
      </c>
      <c r="FB19" s="58">
        <v>5934874994.0999994</v>
      </c>
      <c r="FC19" s="29">
        <f t="shared" si="73"/>
        <v>2.5705496735008587E-2</v>
      </c>
      <c r="FD19" s="30">
        <f t="shared" si="74"/>
        <v>-264358766.51000023</v>
      </c>
      <c r="FE19" s="31">
        <f t="shared" si="75"/>
        <v>-4.2643780944306181E-2</v>
      </c>
      <c r="FF19" s="57">
        <v>2</v>
      </c>
      <c r="FG19" s="58">
        <v>5951069022.1599998</v>
      </c>
      <c r="FH19" s="29">
        <f t="shared" si="76"/>
        <v>2.5796562769912122E-2</v>
      </c>
      <c r="FI19" s="30">
        <f t="shared" si="77"/>
        <v>16194028.06000042</v>
      </c>
      <c r="FJ19" s="31">
        <f t="shared" si="78"/>
        <v>2.7286215928893683E-3</v>
      </c>
      <c r="FK19" s="57">
        <v>2</v>
      </c>
      <c r="FL19" s="58">
        <v>5975012383.4399996</v>
      </c>
      <c r="FM19" s="29">
        <f t="shared" si="79"/>
        <v>2.5590668283681846E-2</v>
      </c>
      <c r="FN19" s="30">
        <f t="shared" si="80"/>
        <v>23943361.279999733</v>
      </c>
      <c r="FO19" s="31">
        <f t="shared" si="81"/>
        <v>4.0233714633189132E-3</v>
      </c>
      <c r="FP19" s="57">
        <v>2</v>
      </c>
      <c r="FQ19" s="58">
        <v>6327888526.0100002</v>
      </c>
      <c r="FR19" s="29">
        <f t="shared" si="82"/>
        <v>2.5794831960077407E-2</v>
      </c>
      <c r="FS19" s="30">
        <f t="shared" si="83"/>
        <v>352876142.57000065</v>
      </c>
      <c r="FT19" s="31">
        <f t="shared" si="84"/>
        <v>5.9058646229422362E-2</v>
      </c>
      <c r="FU19" s="57">
        <v>2</v>
      </c>
      <c r="FV19" s="58">
        <v>6219716887.6400003</v>
      </c>
      <c r="FW19" s="29">
        <f t="shared" si="85"/>
        <v>2.5762671765076722E-2</v>
      </c>
      <c r="FX19" s="30">
        <f t="shared" si="86"/>
        <v>-108171638.36999989</v>
      </c>
      <c r="FY19" s="31">
        <f t="shared" si="87"/>
        <v>-1.7094428564184371E-2</v>
      </c>
      <c r="FZ19" s="57">
        <v>2</v>
      </c>
      <c r="GA19" s="58">
        <v>5894143808.7799997</v>
      </c>
      <c r="GB19" s="29">
        <f t="shared" si="88"/>
        <v>2.5602792067666632E-2</v>
      </c>
      <c r="GC19" s="30">
        <f t="shared" si="89"/>
        <v>-325573078.86000061</v>
      </c>
      <c r="GD19" s="31">
        <f t="shared" si="90"/>
        <v>-5.2345321297017355E-2</v>
      </c>
      <c r="GE19" s="57">
        <v>2</v>
      </c>
      <c r="GF19" s="58">
        <v>5610948580.2699995</v>
      </c>
      <c r="GG19" s="29">
        <f t="shared" si="91"/>
        <v>2.5520493479814037E-2</v>
      </c>
      <c r="GH19" s="30">
        <f t="shared" si="92"/>
        <v>-283195228.51000023</v>
      </c>
      <c r="GI19" s="31">
        <f t="shared" si="93"/>
        <v>-4.8046881395759064E-2</v>
      </c>
      <c r="GJ19" s="57">
        <v>2</v>
      </c>
      <c r="GK19" s="58">
        <v>4954920481.46</v>
      </c>
      <c r="GL19" s="29">
        <f t="shared" si="94"/>
        <v>2.6296077016429085E-2</v>
      </c>
      <c r="GM19" s="30">
        <f t="shared" si="95"/>
        <v>-656028098.80999947</v>
      </c>
      <c r="GN19" s="31">
        <f t="shared" si="96"/>
        <v>-0.11691928546927288</v>
      </c>
      <c r="GO19" s="57">
        <v>2</v>
      </c>
      <c r="GP19" s="58">
        <v>4577114203.6900005</v>
      </c>
      <c r="GQ19" s="29">
        <f t="shared" si="97"/>
        <v>2.701370690204723E-2</v>
      </c>
      <c r="GR19" s="30">
        <f t="shared" si="98"/>
        <v>-377806277.7699995</v>
      </c>
      <c r="GS19" s="31">
        <f t="shared" si="99"/>
        <v>-7.6248706550115286E-2</v>
      </c>
      <c r="GT19" s="57">
        <v>2</v>
      </c>
      <c r="GU19" s="58">
        <v>4199496089.1300001</v>
      </c>
      <c r="GV19" s="29">
        <f t="shared" si="100"/>
        <v>2.6832304710895458E-2</v>
      </c>
      <c r="GW19" s="30">
        <f t="shared" si="101"/>
        <v>-377618114.56000042</v>
      </c>
      <c r="GX19" s="31">
        <f t="shared" si="102"/>
        <v>-8.2501352982534359E-2</v>
      </c>
      <c r="GY19" s="57">
        <v>2</v>
      </c>
      <c r="GZ19" s="58">
        <v>4241842374.9300003</v>
      </c>
      <c r="HA19" s="29">
        <f t="shared" si="103"/>
        <v>2.7140343701420471E-2</v>
      </c>
      <c r="HB19" s="30">
        <f t="shared" si="104"/>
        <v>42346285.800000191</v>
      </c>
      <c r="HC19" s="31">
        <f t="shared" si="105"/>
        <v>1.0083658825069407E-2</v>
      </c>
      <c r="HD19" s="57">
        <v>2</v>
      </c>
      <c r="HE19" s="58">
        <v>3810872666.8800001</v>
      </c>
      <c r="HF19" s="29">
        <f t="shared" si="106"/>
        <v>2.7694034170287131E-2</v>
      </c>
      <c r="HG19" s="30">
        <f t="shared" si="107"/>
        <v>-430969708.05000019</v>
      </c>
      <c r="HH19" s="31">
        <f t="shared" si="108"/>
        <v>-0.10159965174498313</v>
      </c>
      <c r="HI19" s="57">
        <v>2</v>
      </c>
      <c r="HJ19" s="58">
        <v>3129326699.9200001</v>
      </c>
      <c r="HK19" s="29">
        <f t="shared" si="109"/>
        <v>2.8990400793590394E-2</v>
      </c>
      <c r="HL19" s="30">
        <f t="shared" si="110"/>
        <v>-681545966.96000004</v>
      </c>
      <c r="HM19" s="31">
        <f t="shared" si="111"/>
        <v>-0.17884249266139574</v>
      </c>
      <c r="HN19" s="57">
        <v>2</v>
      </c>
      <c r="HO19" s="58">
        <v>3330369227.0299997</v>
      </c>
      <c r="HP19" s="29">
        <f t="shared" si="112"/>
        <v>2.993375787843592E-2</v>
      </c>
      <c r="HQ19" s="30">
        <f t="shared" si="113"/>
        <v>201042527.10999966</v>
      </c>
      <c r="HR19" s="31">
        <f t="shared" si="114"/>
        <v>6.4244659119528563E-2</v>
      </c>
      <c r="HS19" s="57">
        <v>2</v>
      </c>
      <c r="HT19" s="58">
        <v>3246220635.1100001</v>
      </c>
      <c r="HU19" s="29">
        <f t="shared" si="115"/>
        <v>2.9896073100527634E-2</v>
      </c>
      <c r="HV19" s="30">
        <f t="shared" si="116"/>
        <v>-84148591.919999599</v>
      </c>
      <c r="HW19" s="31">
        <f t="shared" si="117"/>
        <v>-2.5267045838951237E-2</v>
      </c>
      <c r="HX19" s="57">
        <v>2</v>
      </c>
      <c r="HY19" s="58">
        <v>3281677307.9200001</v>
      </c>
      <c r="HZ19" s="29">
        <f t="shared" si="118"/>
        <v>3.0177503683621276E-2</v>
      </c>
      <c r="IA19" s="30">
        <f t="shared" si="119"/>
        <v>35456672.809999943</v>
      </c>
      <c r="IB19" s="31">
        <f t="shared" si="120"/>
        <v>1.0922446991591646E-2</v>
      </c>
      <c r="IC19" s="57">
        <v>2</v>
      </c>
      <c r="ID19" s="58">
        <v>3276308626.9400001</v>
      </c>
      <c r="IE19" s="29">
        <f t="shared" si="121"/>
        <v>3.0373808430740227E-2</v>
      </c>
      <c r="IF19" s="30">
        <f t="shared" si="122"/>
        <v>-5368680.9800000191</v>
      </c>
      <c r="IG19" s="31">
        <f t="shared" si="123"/>
        <v>-1.6359563955429877E-3</v>
      </c>
      <c r="IH19" s="57">
        <v>2</v>
      </c>
      <c r="II19" s="58">
        <v>3087869374.0299997</v>
      </c>
      <c r="IJ19" s="29">
        <f t="shared" si="124"/>
        <v>3.0112989805332883E-2</v>
      </c>
      <c r="IK19" s="30">
        <f t="shared" si="125"/>
        <v>-188439252.91000032</v>
      </c>
      <c r="IL19" s="31">
        <f t="shared" si="126"/>
        <v>-5.7515721003975874E-2</v>
      </c>
      <c r="IM19" s="57">
        <v>2</v>
      </c>
      <c r="IN19" s="58">
        <v>3061580038.6199999</v>
      </c>
      <c r="IO19" s="29">
        <f t="shared" si="14"/>
        <v>7.9280288568723739E-2</v>
      </c>
      <c r="IP19" s="30">
        <f t="shared" si="127"/>
        <v>-26289335.409999847</v>
      </c>
      <c r="IQ19" s="31">
        <f t="shared" si="128"/>
        <v>-8.5137459605972438E-3</v>
      </c>
      <c r="IR19" s="57">
        <v>0</v>
      </c>
      <c r="IS19" s="58">
        <v>0</v>
      </c>
      <c r="IT19" s="98">
        <v>0</v>
      </c>
      <c r="IU19" s="30">
        <f t="shared" si="129"/>
        <v>-3061580038.6199999</v>
      </c>
      <c r="IV19" s="31">
        <f t="shared" si="130"/>
        <v>-1</v>
      </c>
    </row>
    <row r="20" spans="1:25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31"/>
        <v>1.3449201365368323E-2</v>
      </c>
      <c r="N20" s="27">
        <v>4</v>
      </c>
      <c r="O20" s="28">
        <v>437222661.31999993</v>
      </c>
      <c r="P20" s="29">
        <f t="shared" si="132"/>
        <v>9.8749686937872356E-3</v>
      </c>
      <c r="Q20" s="27">
        <v>4</v>
      </c>
      <c r="R20" s="28">
        <v>897526839.9799999</v>
      </c>
      <c r="S20" s="29">
        <f t="shared" si="133"/>
        <v>1.0497674440448555E-2</v>
      </c>
      <c r="T20" s="48">
        <v>4</v>
      </c>
      <c r="U20" s="49">
        <v>1333656585.4000001</v>
      </c>
      <c r="V20" s="29">
        <f t="shared" si="134"/>
        <v>1.0292078489841117E-2</v>
      </c>
      <c r="W20" s="48">
        <v>4</v>
      </c>
      <c r="X20" s="49">
        <v>1432373226.9299998</v>
      </c>
      <c r="Y20" s="29">
        <f t="shared" si="135"/>
        <v>9.6601494506797433E-3</v>
      </c>
      <c r="Z20" s="48">
        <v>4</v>
      </c>
      <c r="AA20" s="49">
        <v>1876752848.7600002</v>
      </c>
      <c r="AB20" s="29">
        <f t="shared" si="136"/>
        <v>9.4022977112217174E-3</v>
      </c>
      <c r="AC20" s="48">
        <v>4</v>
      </c>
      <c r="AD20" s="49">
        <v>1803478372.5599999</v>
      </c>
      <c r="AE20" s="29">
        <f t="shared" si="137"/>
        <v>8.4309110081256088E-3</v>
      </c>
      <c r="AF20" s="48">
        <v>4</v>
      </c>
      <c r="AG20" s="49">
        <v>2352820567.6400003</v>
      </c>
      <c r="AH20" s="29">
        <f t="shared" si="15"/>
        <v>8.6838207335023596E-3</v>
      </c>
      <c r="AI20" s="48">
        <v>4</v>
      </c>
      <c r="AJ20" s="49">
        <v>2454983550.6799998</v>
      </c>
      <c r="AK20" s="29">
        <f t="shared" si="16"/>
        <v>8.8527621947897192E-3</v>
      </c>
      <c r="AL20" s="50">
        <v>4</v>
      </c>
      <c r="AM20" s="49">
        <v>2714482332.0199995</v>
      </c>
      <c r="AN20" s="33">
        <f t="shared" si="17"/>
        <v>8.0499259318052591E-3</v>
      </c>
      <c r="AO20" s="57">
        <v>6</v>
      </c>
      <c r="AP20" s="58">
        <v>3230026883.7700005</v>
      </c>
      <c r="AQ20" s="29">
        <f t="shared" si="18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9"/>
        <v>7.901459386924976E-3</v>
      </c>
      <c r="BR20" s="30">
        <f t="shared" si="20"/>
        <v>-89928102.170000076</v>
      </c>
      <c r="BS20" s="31">
        <f t="shared" si="21"/>
        <v>-3.4095778244934108E-2</v>
      </c>
      <c r="BT20" s="57">
        <v>7</v>
      </c>
      <c r="BU20" s="58">
        <v>2482083366.2099996</v>
      </c>
      <c r="BV20" s="29">
        <f t="shared" si="22"/>
        <v>7.9953216363210285E-3</v>
      </c>
      <c r="BW20" s="30">
        <f t="shared" si="23"/>
        <v>-65502816.350000381</v>
      </c>
      <c r="BX20" s="31">
        <f t="shared" si="24"/>
        <v>-2.5711717545970666E-2</v>
      </c>
      <c r="BY20" s="57">
        <v>7</v>
      </c>
      <c r="BZ20" s="58">
        <v>2437550261.8400002</v>
      </c>
      <c r="CA20" s="29">
        <f t="shared" si="25"/>
        <v>8.0021181320738509E-3</v>
      </c>
      <c r="CB20" s="30">
        <f t="shared" si="26"/>
        <v>-44533104.369999409</v>
      </c>
      <c r="CC20" s="31">
        <f t="shared" si="27"/>
        <v>-1.7941824588268738E-2</v>
      </c>
      <c r="CD20" s="57">
        <v>7</v>
      </c>
      <c r="CE20" s="58">
        <v>2348096538.4699998</v>
      </c>
      <c r="CF20" s="29">
        <f t="shared" si="28"/>
        <v>7.9039315547094029E-3</v>
      </c>
      <c r="CG20" s="30">
        <f t="shared" si="29"/>
        <v>-89453723.370000362</v>
      </c>
      <c r="CH20" s="31">
        <f t="shared" si="30"/>
        <v>-3.6698206707941133E-2</v>
      </c>
      <c r="CI20" s="57">
        <v>7</v>
      </c>
      <c r="CJ20" s="58">
        <v>2348818095.3600001</v>
      </c>
      <c r="CK20" s="29">
        <f t="shared" si="31"/>
        <v>8.0037098411141969E-3</v>
      </c>
      <c r="CL20" s="30">
        <f t="shared" si="32"/>
        <v>721556.89000034332</v>
      </c>
      <c r="CM20" s="31">
        <f t="shared" si="33"/>
        <v>3.0729438853076448E-4</v>
      </c>
      <c r="CN20" s="57">
        <v>7</v>
      </c>
      <c r="CO20" s="58">
        <v>2287791404.1300006</v>
      </c>
      <c r="CP20" s="29">
        <f t="shared" si="34"/>
        <v>7.9965787337848288E-3</v>
      </c>
      <c r="CQ20" s="30">
        <f t="shared" si="35"/>
        <v>-61026691.229999542</v>
      </c>
      <c r="CR20" s="31">
        <f t="shared" si="36"/>
        <v>-2.5981872053249006E-2</v>
      </c>
      <c r="CS20" s="57">
        <v>7</v>
      </c>
      <c r="CT20" s="58">
        <v>2340067905.0999999</v>
      </c>
      <c r="CU20" s="29">
        <f t="shared" si="37"/>
        <v>8.0088211732151585E-3</v>
      </c>
      <c r="CV20" s="30">
        <f t="shared" si="38"/>
        <v>52276500.969999313</v>
      </c>
      <c r="CW20" s="31">
        <f t="shared" si="39"/>
        <v>2.2850204295561193E-2</v>
      </c>
      <c r="CX20" s="57">
        <v>7</v>
      </c>
      <c r="CY20" s="58">
        <v>2362806871.3700004</v>
      </c>
      <c r="CZ20" s="29">
        <f t="shared" si="40"/>
        <v>8.0251606023070601E-3</v>
      </c>
      <c r="DA20" s="30">
        <f t="shared" si="41"/>
        <v>22738966.270000458</v>
      </c>
      <c r="DB20" s="31">
        <f t="shared" si="42"/>
        <v>9.717224966182653E-3</v>
      </c>
      <c r="DC20" s="57">
        <v>7</v>
      </c>
      <c r="DD20" s="58">
        <v>2237290901.0000005</v>
      </c>
      <c r="DE20" s="29">
        <f t="shared" si="43"/>
        <v>7.9696996223560506E-3</v>
      </c>
      <c r="DF20" s="30">
        <f t="shared" si="44"/>
        <v>-125515970.36999989</v>
      </c>
      <c r="DG20" s="31">
        <f t="shared" si="45"/>
        <v>-5.3121552967730849E-2</v>
      </c>
      <c r="DH20" s="57">
        <v>7</v>
      </c>
      <c r="DI20" s="58">
        <v>2098111689.6099999</v>
      </c>
      <c r="DJ20" s="29">
        <f t="shared" si="46"/>
        <v>7.9251325629921994E-3</v>
      </c>
      <c r="DK20" s="30">
        <f t="shared" si="47"/>
        <v>-139179211.39000058</v>
      </c>
      <c r="DL20" s="31">
        <f t="shared" si="48"/>
        <v>-6.2208813046078067E-2</v>
      </c>
      <c r="DM20" s="57">
        <v>7</v>
      </c>
      <c r="DN20" s="58">
        <v>2076945266.0199997</v>
      </c>
      <c r="DO20" s="29">
        <f t="shared" si="49"/>
        <v>7.9658036533379467E-3</v>
      </c>
      <c r="DP20" s="30">
        <f t="shared" si="50"/>
        <v>-21166423.590000153</v>
      </c>
      <c r="DQ20" s="31">
        <f t="shared" si="51"/>
        <v>-1.0088320700379206E-2</v>
      </c>
      <c r="DR20" s="57">
        <v>7</v>
      </c>
      <c r="DS20" s="58">
        <v>2113702687.1500001</v>
      </c>
      <c r="DT20" s="29">
        <f t="shared" si="52"/>
        <v>7.9642853149879088E-3</v>
      </c>
      <c r="DU20" s="30">
        <f t="shared" si="53"/>
        <v>36757421.130000353</v>
      </c>
      <c r="DV20" s="31">
        <f t="shared" si="54"/>
        <v>1.7697828503895875E-2</v>
      </c>
      <c r="DW20" s="57">
        <v>7</v>
      </c>
      <c r="DX20" s="58">
        <v>2113702687.1500001</v>
      </c>
      <c r="DY20" s="29">
        <f t="shared" si="55"/>
        <v>7.9642853149879088E-3</v>
      </c>
      <c r="DZ20" s="30">
        <f t="shared" si="56"/>
        <v>0</v>
      </c>
      <c r="EA20" s="31">
        <f t="shared" si="57"/>
        <v>0</v>
      </c>
      <c r="EB20" s="57">
        <v>7</v>
      </c>
      <c r="EC20" s="58">
        <v>1955463701.4099998</v>
      </c>
      <c r="ED20" s="29">
        <f t="shared" si="58"/>
        <v>7.8551864698468855E-3</v>
      </c>
      <c r="EE20" s="30">
        <f t="shared" si="59"/>
        <v>-158238985.74000025</v>
      </c>
      <c r="EF20" s="31">
        <f t="shared" si="60"/>
        <v>-7.4863407565309459E-2</v>
      </c>
      <c r="EG20" s="57">
        <v>7</v>
      </c>
      <c r="EH20" s="58">
        <v>1971265174.2</v>
      </c>
      <c r="EI20" s="29">
        <f t="shared" si="61"/>
        <v>7.8718693521990495E-3</v>
      </c>
      <c r="EJ20" s="30">
        <f t="shared" si="62"/>
        <v>15801472.7900002</v>
      </c>
      <c r="EK20" s="31">
        <f t="shared" si="63"/>
        <v>8.0806781422771718E-3</v>
      </c>
      <c r="EL20" s="57">
        <v>7</v>
      </c>
      <c r="EM20" s="58">
        <v>1979040314.5899999</v>
      </c>
      <c r="EN20" s="29">
        <f t="shared" si="64"/>
        <v>7.9379736982941283E-3</v>
      </c>
      <c r="EO20" s="30">
        <f t="shared" si="65"/>
        <v>7775140.3899998665</v>
      </c>
      <c r="EP20" s="31">
        <f t="shared" si="66"/>
        <v>3.9442387009932627E-3</v>
      </c>
      <c r="EQ20" s="57">
        <v>7</v>
      </c>
      <c r="ER20" s="58">
        <v>1966584024.22</v>
      </c>
      <c r="ES20" s="29">
        <f t="shared" si="67"/>
        <v>7.9441770014737276E-3</v>
      </c>
      <c r="ET20" s="30">
        <f t="shared" si="68"/>
        <v>-12456290.369999886</v>
      </c>
      <c r="EU20" s="31">
        <f t="shared" si="69"/>
        <v>-6.2941064303586305E-3</v>
      </c>
      <c r="EV20" s="57">
        <v>7</v>
      </c>
      <c r="EW20" s="58">
        <v>1923033492.2700002</v>
      </c>
      <c r="EX20" s="29">
        <f t="shared" si="70"/>
        <v>7.980106044792136E-3</v>
      </c>
      <c r="EY20" s="30">
        <f t="shared" si="71"/>
        <v>-43550531.949999809</v>
      </c>
      <c r="EZ20" s="31">
        <f t="shared" si="72"/>
        <v>-2.2145268858915459E-2</v>
      </c>
      <c r="FA20" s="57">
        <v>7</v>
      </c>
      <c r="FB20" s="58">
        <v>1847328743.7500002</v>
      </c>
      <c r="FC20" s="29">
        <f t="shared" si="73"/>
        <v>8.0012642285070216E-3</v>
      </c>
      <c r="FD20" s="30">
        <f t="shared" si="74"/>
        <v>-75704748.519999981</v>
      </c>
      <c r="FE20" s="31">
        <f t="shared" si="75"/>
        <v>-3.9367358303591511E-2</v>
      </c>
      <c r="FF20" s="57">
        <v>7</v>
      </c>
      <c r="FG20" s="58">
        <v>1859792910.0400002</v>
      </c>
      <c r="FH20" s="29">
        <f t="shared" si="76"/>
        <v>8.0617892960466678E-3</v>
      </c>
      <c r="FI20" s="30">
        <f t="shared" si="77"/>
        <v>12464166.289999962</v>
      </c>
      <c r="FJ20" s="31">
        <f t="shared" si="78"/>
        <v>6.7471295145325487E-3</v>
      </c>
      <c r="FK20" s="57">
        <v>7</v>
      </c>
      <c r="FL20" s="58">
        <v>1895313741.8299999</v>
      </c>
      <c r="FM20" s="29">
        <f t="shared" si="79"/>
        <v>8.1175305000373982E-3</v>
      </c>
      <c r="FN20" s="30">
        <f t="shared" si="80"/>
        <v>35520831.789999723</v>
      </c>
      <c r="FO20" s="31">
        <f t="shared" si="81"/>
        <v>1.909934788881185E-2</v>
      </c>
      <c r="FP20" s="57">
        <v>7</v>
      </c>
      <c r="FQ20" s="58">
        <v>2003184569.7600002</v>
      </c>
      <c r="FR20" s="29">
        <f t="shared" si="82"/>
        <v>8.165726869174229E-3</v>
      </c>
      <c r="FS20" s="30">
        <f t="shared" si="83"/>
        <v>107870827.93000031</v>
      </c>
      <c r="FT20" s="31">
        <f t="shared" si="84"/>
        <v>5.6914496818794118E-2</v>
      </c>
      <c r="FU20" s="57">
        <v>7</v>
      </c>
      <c r="FV20" s="58">
        <v>2012367548.1999998</v>
      </c>
      <c r="FW20" s="29">
        <f t="shared" si="85"/>
        <v>8.335421941470458E-3</v>
      </c>
      <c r="FX20" s="30">
        <f t="shared" si="86"/>
        <v>9182978.4399995804</v>
      </c>
      <c r="FY20" s="31">
        <f t="shared" si="87"/>
        <v>4.5841898837608282E-3</v>
      </c>
      <c r="FZ20" s="57">
        <v>7</v>
      </c>
      <c r="GA20" s="58">
        <v>1955195203.78</v>
      </c>
      <c r="GB20" s="29">
        <f t="shared" si="88"/>
        <v>8.4929139630951396E-3</v>
      </c>
      <c r="GC20" s="30">
        <f t="shared" si="89"/>
        <v>-57172344.419999838</v>
      </c>
      <c r="GD20" s="31">
        <f t="shared" si="90"/>
        <v>-2.8410488169091537E-2</v>
      </c>
      <c r="GE20" s="57">
        <v>7</v>
      </c>
      <c r="GF20" s="58">
        <v>1895487746.1299996</v>
      </c>
      <c r="GG20" s="29">
        <f t="shared" si="91"/>
        <v>8.6213199023560307E-3</v>
      </c>
      <c r="GH20" s="30">
        <f t="shared" si="92"/>
        <v>-59707457.650000334</v>
      </c>
      <c r="GI20" s="31">
        <f t="shared" si="93"/>
        <v>-3.0537849895789056E-2</v>
      </c>
      <c r="GJ20" s="57">
        <v>7</v>
      </c>
      <c r="GK20" s="58">
        <v>1630489900.0700002</v>
      </c>
      <c r="GL20" s="29">
        <f t="shared" si="94"/>
        <v>8.6531132330335495E-3</v>
      </c>
      <c r="GM20" s="30">
        <f t="shared" si="95"/>
        <v>-264997846.05999947</v>
      </c>
      <c r="GN20" s="31">
        <f t="shared" si="96"/>
        <v>-0.13980456829702181</v>
      </c>
      <c r="GO20" s="57">
        <v>7</v>
      </c>
      <c r="GP20" s="58">
        <v>1488833169.6699998</v>
      </c>
      <c r="GQ20" s="29">
        <f t="shared" si="97"/>
        <v>8.786956383803458E-3</v>
      </c>
      <c r="GR20" s="30">
        <f t="shared" si="98"/>
        <v>-141656730.40000033</v>
      </c>
      <c r="GS20" s="31">
        <f t="shared" si="99"/>
        <v>-8.6879857639056049E-2</v>
      </c>
      <c r="GT20" s="57">
        <v>7</v>
      </c>
      <c r="GU20" s="58">
        <v>1378953672.79</v>
      </c>
      <c r="GV20" s="29">
        <f t="shared" si="100"/>
        <v>8.8107011758582245E-3</v>
      </c>
      <c r="GW20" s="30">
        <f t="shared" si="101"/>
        <v>-109879496.87999988</v>
      </c>
      <c r="GX20" s="31">
        <f t="shared" si="102"/>
        <v>-7.3802424017967494E-2</v>
      </c>
      <c r="GY20" s="57">
        <v>7</v>
      </c>
      <c r="GZ20" s="58">
        <v>1401103401.2900002</v>
      </c>
      <c r="HA20" s="29">
        <f t="shared" si="103"/>
        <v>8.9646018194788242E-3</v>
      </c>
      <c r="HB20" s="30">
        <f t="shared" si="104"/>
        <v>22149728.500000238</v>
      </c>
      <c r="HC20" s="31">
        <f t="shared" si="105"/>
        <v>1.6062706773306814E-2</v>
      </c>
      <c r="HD20" s="57">
        <v>7</v>
      </c>
      <c r="HE20" s="58">
        <v>1283002470.7700002</v>
      </c>
      <c r="HF20" s="29">
        <f t="shared" si="106"/>
        <v>9.3237211977374237E-3</v>
      </c>
      <c r="HG20" s="30">
        <f t="shared" si="107"/>
        <v>-118100930.51999998</v>
      </c>
      <c r="HH20" s="31">
        <f t="shared" si="108"/>
        <v>-8.4291373792443933E-2</v>
      </c>
      <c r="HI20" s="57">
        <v>7</v>
      </c>
      <c r="HJ20" s="58">
        <v>1049974093.53</v>
      </c>
      <c r="HK20" s="29">
        <f t="shared" si="109"/>
        <v>9.7270667824805989E-3</v>
      </c>
      <c r="HL20" s="30">
        <f t="shared" si="110"/>
        <v>-233028377.24000025</v>
      </c>
      <c r="HM20" s="31">
        <f t="shared" si="111"/>
        <v>-0.18162737995363884</v>
      </c>
      <c r="HN20" s="57">
        <v>7</v>
      </c>
      <c r="HO20" s="58">
        <v>1142058429.98</v>
      </c>
      <c r="HP20" s="29">
        <f t="shared" si="112"/>
        <v>1.026495808590416E-2</v>
      </c>
      <c r="HQ20" s="30">
        <f t="shared" si="113"/>
        <v>92084336.450000048</v>
      </c>
      <c r="HR20" s="31">
        <f t="shared" si="114"/>
        <v>8.7701531892480936E-2</v>
      </c>
      <c r="HS20" s="57">
        <v>7</v>
      </c>
      <c r="HT20" s="58">
        <v>1115346734.9200001</v>
      </c>
      <c r="HU20" s="29">
        <f t="shared" si="115"/>
        <v>1.0271787185060896E-2</v>
      </c>
      <c r="HV20" s="30">
        <f t="shared" si="116"/>
        <v>-26711695.059999943</v>
      </c>
      <c r="HW20" s="31">
        <f t="shared" si="117"/>
        <v>-2.3389079191392794E-2</v>
      </c>
      <c r="HX20" s="57">
        <v>7</v>
      </c>
      <c r="HY20" s="58">
        <v>1136551540.3199999</v>
      </c>
      <c r="HZ20" s="29">
        <f t="shared" si="118"/>
        <v>1.0451450607851279E-2</v>
      </c>
      <c r="IA20" s="30">
        <f t="shared" si="119"/>
        <v>21204805.399999857</v>
      </c>
      <c r="IB20" s="31">
        <f t="shared" si="120"/>
        <v>1.9011850517965431E-2</v>
      </c>
      <c r="IC20" s="57">
        <v>7</v>
      </c>
      <c r="ID20" s="58">
        <v>1147961925.75</v>
      </c>
      <c r="IE20" s="29">
        <f t="shared" si="121"/>
        <v>1.0642457591389995E-2</v>
      </c>
      <c r="IF20" s="30">
        <f t="shared" si="122"/>
        <v>11410385.430000067</v>
      </c>
      <c r="IG20" s="31">
        <f t="shared" si="123"/>
        <v>1.003947909549921E-2</v>
      </c>
      <c r="IH20" s="57">
        <v>7</v>
      </c>
      <c r="II20" s="58">
        <v>1081151423.03</v>
      </c>
      <c r="IJ20" s="29">
        <f t="shared" si="124"/>
        <v>1.0543419373091405E-2</v>
      </c>
      <c r="IK20" s="30">
        <f t="shared" si="125"/>
        <v>-66810502.720000029</v>
      </c>
      <c r="IL20" s="31">
        <f t="shared" si="126"/>
        <v>-5.8199232240521044E-2</v>
      </c>
      <c r="IM20" s="57">
        <v>0</v>
      </c>
      <c r="IN20" s="58">
        <v>0</v>
      </c>
      <c r="IO20" s="29">
        <f t="shared" si="14"/>
        <v>0</v>
      </c>
      <c r="IP20" s="30">
        <f t="shared" si="127"/>
        <v>-1081151423.03</v>
      </c>
      <c r="IQ20" s="31">
        <f t="shared" si="128"/>
        <v>-1</v>
      </c>
      <c r="IR20" s="57">
        <v>0</v>
      </c>
      <c r="IS20" s="58">
        <v>0</v>
      </c>
      <c r="IT20" s="98">
        <v>0</v>
      </c>
      <c r="IU20" s="30">
        <f t="shared" si="129"/>
        <v>0</v>
      </c>
      <c r="IV20" s="31" t="str">
        <f t="shared" si="130"/>
        <v>-</v>
      </c>
    </row>
    <row r="21" spans="1:25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31"/>
        <v>8.4058202684015541E-3</v>
      </c>
      <c r="N21" s="27">
        <v>2</v>
      </c>
      <c r="O21" s="28">
        <v>289789667.45999998</v>
      </c>
      <c r="P21" s="29">
        <f t="shared" si="132"/>
        <v>6.5450950902475828E-3</v>
      </c>
      <c r="Q21" s="27">
        <v>2</v>
      </c>
      <c r="R21" s="28">
        <v>448613946.75999999</v>
      </c>
      <c r="S21" s="29">
        <f t="shared" si="133"/>
        <v>5.2470889479317891E-3</v>
      </c>
      <c r="T21" s="48">
        <v>2</v>
      </c>
      <c r="U21" s="49">
        <v>583748459.83000004</v>
      </c>
      <c r="V21" s="29">
        <f t="shared" si="134"/>
        <v>4.504896562327749E-3</v>
      </c>
      <c r="W21" s="48">
        <v>2</v>
      </c>
      <c r="X21" s="49">
        <v>543349993.5</v>
      </c>
      <c r="Y21" s="29">
        <f t="shared" si="135"/>
        <v>3.6644374821817151E-3</v>
      </c>
      <c r="Z21" s="48">
        <v>2</v>
      </c>
      <c r="AA21" s="49">
        <v>643942608.48000002</v>
      </c>
      <c r="AB21" s="29">
        <f t="shared" si="136"/>
        <v>3.2260721585529897E-3</v>
      </c>
      <c r="AC21" s="48">
        <v>2</v>
      </c>
      <c r="AD21" s="49">
        <v>521615186.50999999</v>
      </c>
      <c r="AE21" s="29">
        <f t="shared" si="137"/>
        <v>2.4384496564326527E-3</v>
      </c>
      <c r="AF21" s="48">
        <v>2</v>
      </c>
      <c r="AG21" s="49">
        <v>578570913.11000001</v>
      </c>
      <c r="AH21" s="29">
        <f t="shared" si="15"/>
        <v>2.1353970464928172E-3</v>
      </c>
      <c r="AI21" s="48">
        <v>2</v>
      </c>
      <c r="AJ21" s="49">
        <v>469902399.73000002</v>
      </c>
      <c r="AK21" s="29">
        <f t="shared" si="16"/>
        <v>1.6944855693303772E-3</v>
      </c>
      <c r="AL21" s="50">
        <v>2</v>
      </c>
      <c r="AM21" s="55">
        <v>491746112.57999998</v>
      </c>
      <c r="AN21" s="33">
        <f t="shared" si="17"/>
        <v>1.4582963892700723E-3</v>
      </c>
      <c r="AO21" s="57">
        <v>2</v>
      </c>
      <c r="AP21" s="58">
        <v>534024325.63999999</v>
      </c>
      <c r="AQ21" s="29">
        <f t="shared" si="18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9"/>
        <v>3.11122425829724E-3</v>
      </c>
      <c r="BR21" s="30">
        <f t="shared" si="20"/>
        <v>-20557267.759999871</v>
      </c>
      <c r="BS21" s="31">
        <f t="shared" si="21"/>
        <v>-2.0081785959431817E-2</v>
      </c>
      <c r="BT21" s="57">
        <v>6</v>
      </c>
      <c r="BU21" s="58">
        <v>973086495.01999998</v>
      </c>
      <c r="BV21" s="29">
        <f t="shared" si="22"/>
        <v>3.134519820551004E-3</v>
      </c>
      <c r="BW21" s="30">
        <f t="shared" si="23"/>
        <v>-30033503.850000024</v>
      </c>
      <c r="BX21" s="31">
        <f t="shared" si="24"/>
        <v>-2.9940090800534658E-2</v>
      </c>
      <c r="BY21" s="57">
        <v>6</v>
      </c>
      <c r="BZ21" s="58">
        <v>977446720.29999995</v>
      </c>
      <c r="CA21" s="29">
        <f t="shared" si="25"/>
        <v>3.2088134739607505E-3</v>
      </c>
      <c r="CB21" s="30">
        <f t="shared" si="26"/>
        <v>4360225.2799999714</v>
      </c>
      <c r="CC21" s="31">
        <f t="shared" si="27"/>
        <v>4.4808198472740647E-3</v>
      </c>
      <c r="CD21" s="57">
        <v>6</v>
      </c>
      <c r="CE21" s="58">
        <v>952980111.37</v>
      </c>
      <c r="CF21" s="29">
        <f t="shared" si="28"/>
        <v>3.2078278937269764E-3</v>
      </c>
      <c r="CG21" s="30">
        <f t="shared" si="29"/>
        <v>-24466608.929999948</v>
      </c>
      <c r="CH21" s="31">
        <f t="shared" si="30"/>
        <v>-2.5031143306195356E-2</v>
      </c>
      <c r="CI21" s="57">
        <v>6</v>
      </c>
      <c r="CJ21" s="58">
        <v>986417846.41000009</v>
      </c>
      <c r="CK21" s="29">
        <f t="shared" si="31"/>
        <v>3.3612659236399206E-3</v>
      </c>
      <c r="CL21" s="30">
        <f t="shared" si="32"/>
        <v>33437735.040000081</v>
      </c>
      <c r="CM21" s="31">
        <f t="shared" si="33"/>
        <v>3.5087547621460997E-2</v>
      </c>
      <c r="CN21" s="57">
        <v>6</v>
      </c>
      <c r="CO21" s="58">
        <v>959435506.63999999</v>
      </c>
      <c r="CP21" s="29">
        <f t="shared" si="34"/>
        <v>3.3535406921213935E-3</v>
      </c>
      <c r="CQ21" s="30">
        <f t="shared" si="35"/>
        <v>-26982339.7700001</v>
      </c>
      <c r="CR21" s="31">
        <f t="shared" si="36"/>
        <v>-2.7353864154222748E-2</v>
      </c>
      <c r="CS21" s="57">
        <v>6</v>
      </c>
      <c r="CT21" s="58">
        <v>983015915.48000002</v>
      </c>
      <c r="CU21" s="29">
        <f t="shared" si="37"/>
        <v>3.3643462483911434E-3</v>
      </c>
      <c r="CV21" s="30">
        <f t="shared" si="38"/>
        <v>23580408.840000033</v>
      </c>
      <c r="CW21" s="31">
        <f t="shared" si="39"/>
        <v>2.4577377715131705E-2</v>
      </c>
      <c r="CX21" s="57">
        <v>6</v>
      </c>
      <c r="CY21" s="58">
        <v>1012656036.5599999</v>
      </c>
      <c r="CZ21" s="29">
        <f t="shared" si="40"/>
        <v>3.4394378257321129E-3</v>
      </c>
      <c r="DA21" s="30">
        <f t="shared" si="41"/>
        <v>29640121.079999924</v>
      </c>
      <c r="DB21" s="31">
        <f t="shared" si="42"/>
        <v>3.0152229087284769E-2</v>
      </c>
      <c r="DC21" s="57">
        <v>6</v>
      </c>
      <c r="DD21" s="58">
        <v>960303460.3499999</v>
      </c>
      <c r="DE21" s="29">
        <f t="shared" si="43"/>
        <v>3.4208024186205732E-3</v>
      </c>
      <c r="DF21" s="30">
        <f t="shared" si="44"/>
        <v>-52352576.210000038</v>
      </c>
      <c r="DG21" s="31">
        <f t="shared" si="45"/>
        <v>-5.1698280877129937E-2</v>
      </c>
      <c r="DH21" s="57">
        <v>6</v>
      </c>
      <c r="DI21" s="58">
        <v>892666931.5</v>
      </c>
      <c r="DJ21" s="29">
        <f t="shared" si="46"/>
        <v>3.3718432635261642E-3</v>
      </c>
      <c r="DK21" s="30">
        <f t="shared" si="47"/>
        <v>-67636528.849999905</v>
      </c>
      <c r="DL21" s="31">
        <f t="shared" si="48"/>
        <v>-7.0432453534373968E-2</v>
      </c>
      <c r="DM21" s="57">
        <v>6</v>
      </c>
      <c r="DN21" s="58">
        <v>871109130.81999993</v>
      </c>
      <c r="DO21" s="29">
        <f t="shared" si="49"/>
        <v>3.3410048932291797E-3</v>
      </c>
      <c r="DP21" s="30">
        <f t="shared" si="50"/>
        <v>-21557800.680000067</v>
      </c>
      <c r="DQ21" s="31">
        <f t="shared" si="51"/>
        <v>-2.414988157315881E-2</v>
      </c>
      <c r="DR21" s="57">
        <v>6</v>
      </c>
      <c r="DS21" s="58">
        <v>903816591.70000005</v>
      </c>
      <c r="DT21" s="29">
        <f t="shared" si="52"/>
        <v>3.4055183127123996E-3</v>
      </c>
      <c r="DU21" s="30">
        <f t="shared" si="53"/>
        <v>32707460.880000114</v>
      </c>
      <c r="DV21" s="31">
        <f t="shared" si="54"/>
        <v>3.7546915446990722E-2</v>
      </c>
      <c r="DW21" s="57">
        <v>6</v>
      </c>
      <c r="DX21" s="58">
        <v>903816591.70000005</v>
      </c>
      <c r="DY21" s="29">
        <f t="shared" si="55"/>
        <v>3.4055183127123996E-3</v>
      </c>
      <c r="DZ21" s="30">
        <f t="shared" si="56"/>
        <v>0</v>
      </c>
      <c r="EA21" s="31">
        <f t="shared" si="57"/>
        <v>0</v>
      </c>
      <c r="EB21" s="57">
        <v>6</v>
      </c>
      <c r="EC21" s="58">
        <v>872718646.45000005</v>
      </c>
      <c r="ED21" s="29">
        <f t="shared" si="58"/>
        <v>3.5057504256581292E-3</v>
      </c>
      <c r="EE21" s="30">
        <f t="shared" si="59"/>
        <v>-31097945.25</v>
      </c>
      <c r="EF21" s="31">
        <f t="shared" si="60"/>
        <v>-3.440736266138629E-2</v>
      </c>
      <c r="EG21" s="57">
        <v>6</v>
      </c>
      <c r="EH21" s="58">
        <v>868792408.20000005</v>
      </c>
      <c r="EI21" s="29">
        <f t="shared" si="61"/>
        <v>3.4693558335236511E-3</v>
      </c>
      <c r="EJ21" s="30">
        <f t="shared" si="62"/>
        <v>-3926238.25</v>
      </c>
      <c r="EK21" s="31">
        <f t="shared" si="63"/>
        <v>-4.4988591294238406E-3</v>
      </c>
      <c r="EL21" s="57">
        <v>6</v>
      </c>
      <c r="EM21" s="58">
        <v>864108845.21000004</v>
      </c>
      <c r="EN21" s="29">
        <f t="shared" si="64"/>
        <v>3.4659593516978633E-3</v>
      </c>
      <c r="EO21" s="30">
        <f t="shared" si="65"/>
        <v>-4683562.9900000095</v>
      </c>
      <c r="EP21" s="31">
        <f t="shared" si="66"/>
        <v>-5.3908884858968886E-3</v>
      </c>
      <c r="EQ21" s="57">
        <v>6</v>
      </c>
      <c r="ER21" s="58">
        <v>859670979.33999991</v>
      </c>
      <c r="ES21" s="29">
        <f t="shared" si="67"/>
        <v>3.4727112286066382E-3</v>
      </c>
      <c r="ET21" s="30">
        <f t="shared" si="68"/>
        <v>-4437865.870000124</v>
      </c>
      <c r="EU21" s="31">
        <f t="shared" si="69"/>
        <v>-5.1357718354585434E-3</v>
      </c>
      <c r="EV21" s="57">
        <v>6</v>
      </c>
      <c r="EW21" s="58">
        <v>836950941.07999992</v>
      </c>
      <c r="EX21" s="29">
        <f t="shared" si="70"/>
        <v>3.4731362147119725E-3</v>
      </c>
      <c r="EY21" s="30">
        <f t="shared" si="71"/>
        <v>-22720038.25999999</v>
      </c>
      <c r="EZ21" s="31">
        <f t="shared" si="72"/>
        <v>-2.6428760311814847E-2</v>
      </c>
      <c r="FA21" s="57">
        <v>6</v>
      </c>
      <c r="FB21" s="58">
        <v>799210747.27999997</v>
      </c>
      <c r="FC21" s="29">
        <f t="shared" si="73"/>
        <v>3.4615908970640832E-3</v>
      </c>
      <c r="FD21" s="30">
        <f t="shared" si="74"/>
        <v>-37740193.799999952</v>
      </c>
      <c r="FE21" s="31">
        <f t="shared" si="75"/>
        <v>-4.5092480272858143E-2</v>
      </c>
      <c r="FF21" s="57">
        <v>6</v>
      </c>
      <c r="FG21" s="58">
        <v>741659875.5</v>
      </c>
      <c r="FH21" s="29">
        <f t="shared" si="76"/>
        <v>3.2149308739351018E-3</v>
      </c>
      <c r="FI21" s="30">
        <f t="shared" si="77"/>
        <v>-57550871.779999971</v>
      </c>
      <c r="FJ21" s="31">
        <f t="shared" si="78"/>
        <v>-7.2009631972375462E-2</v>
      </c>
      <c r="FK21" s="57">
        <v>6</v>
      </c>
      <c r="FL21" s="58">
        <v>733817040.33000004</v>
      </c>
      <c r="FM21" s="29">
        <f t="shared" si="79"/>
        <v>3.1429003414360523E-3</v>
      </c>
      <c r="FN21" s="30">
        <f t="shared" si="80"/>
        <v>-7842835.1699999571</v>
      </c>
      <c r="FO21" s="31">
        <f t="shared" si="81"/>
        <v>-1.057470604663978E-2</v>
      </c>
      <c r="FP21" s="57">
        <v>6</v>
      </c>
      <c r="FQ21" s="58">
        <v>774284973.23000002</v>
      </c>
      <c r="FR21" s="29">
        <f t="shared" si="82"/>
        <v>3.1562741175964453E-3</v>
      </c>
      <c r="FS21" s="30">
        <f t="shared" si="83"/>
        <v>40467932.899999976</v>
      </c>
      <c r="FT21" s="31">
        <f t="shared" si="84"/>
        <v>5.5147169765642684E-2</v>
      </c>
      <c r="FU21" s="57">
        <v>6</v>
      </c>
      <c r="FV21" s="58">
        <v>769771374.05999994</v>
      </c>
      <c r="FW21" s="29">
        <f t="shared" si="85"/>
        <v>3.1884678358060528E-3</v>
      </c>
      <c r="FX21" s="30">
        <f t="shared" si="86"/>
        <v>-4513599.1700000763</v>
      </c>
      <c r="FY21" s="31">
        <f t="shared" si="87"/>
        <v>-5.8293772009692865E-3</v>
      </c>
      <c r="FZ21" s="57">
        <v>6</v>
      </c>
      <c r="GA21" s="58">
        <v>732160864.91000009</v>
      </c>
      <c r="GB21" s="29">
        <f t="shared" si="88"/>
        <v>3.1803367872447114E-3</v>
      </c>
      <c r="GC21" s="30">
        <f t="shared" si="89"/>
        <v>-37610509.149999857</v>
      </c>
      <c r="GD21" s="31">
        <f t="shared" si="90"/>
        <v>-4.8859324232376954E-2</v>
      </c>
      <c r="GE21" s="57">
        <v>6</v>
      </c>
      <c r="GF21" s="58">
        <v>691931470.69000006</v>
      </c>
      <c r="GG21" s="29">
        <f t="shared" si="91"/>
        <v>3.1471385512808528E-3</v>
      </c>
      <c r="GH21" s="30">
        <f t="shared" si="92"/>
        <v>-40229394.220000029</v>
      </c>
      <c r="GI21" s="31">
        <f t="shared" si="93"/>
        <v>-5.4946113822875758E-2</v>
      </c>
      <c r="GJ21" s="57">
        <v>6</v>
      </c>
      <c r="GK21" s="58">
        <v>527091582.22999996</v>
      </c>
      <c r="GL21" s="29">
        <f t="shared" si="94"/>
        <v>2.7973084316678023E-3</v>
      </c>
      <c r="GM21" s="30">
        <f t="shared" si="95"/>
        <v>-164839888.4600001</v>
      </c>
      <c r="GN21" s="31">
        <f t="shared" si="96"/>
        <v>-0.23823152355770194</v>
      </c>
      <c r="GO21" s="57">
        <v>6</v>
      </c>
      <c r="GP21" s="58">
        <v>485418498.41000003</v>
      </c>
      <c r="GQ21" s="29">
        <f t="shared" si="97"/>
        <v>2.8648953155479833E-3</v>
      </c>
      <c r="GR21" s="30">
        <f t="shared" si="98"/>
        <v>-41673083.819999933</v>
      </c>
      <c r="GS21" s="31">
        <f t="shared" si="99"/>
        <v>-7.9062320903875868E-2</v>
      </c>
      <c r="GT21" s="57">
        <v>6</v>
      </c>
      <c r="GU21" s="58">
        <v>439155863.39999998</v>
      </c>
      <c r="GV21" s="29">
        <f t="shared" si="100"/>
        <v>2.8059471165661582E-3</v>
      </c>
      <c r="GW21" s="30">
        <f t="shared" si="101"/>
        <v>-46262635.01000005</v>
      </c>
      <c r="GX21" s="31">
        <f t="shared" si="102"/>
        <v>-9.5304639525552542E-2</v>
      </c>
      <c r="GY21" s="57">
        <v>6</v>
      </c>
      <c r="GZ21" s="58">
        <v>439229966.01999998</v>
      </c>
      <c r="HA21" s="29">
        <f t="shared" si="103"/>
        <v>2.8103006165906279E-3</v>
      </c>
      <c r="HB21" s="30">
        <f t="shared" si="104"/>
        <v>74102.620000004768</v>
      </c>
      <c r="HC21" s="31">
        <f t="shared" si="105"/>
        <v>1.6873876947991301E-4</v>
      </c>
      <c r="HD21" s="57">
        <v>6</v>
      </c>
      <c r="HE21" s="58">
        <v>378694979.93000001</v>
      </c>
      <c r="HF21" s="29">
        <f t="shared" si="106"/>
        <v>2.7520184039326397E-3</v>
      </c>
      <c r="HG21" s="30">
        <f t="shared" si="107"/>
        <v>-60534986.089999974</v>
      </c>
      <c r="HH21" s="31">
        <f t="shared" si="108"/>
        <v>-0.13782071072820101</v>
      </c>
      <c r="HI21" s="57">
        <v>6</v>
      </c>
      <c r="HJ21" s="58">
        <v>319048061.83000004</v>
      </c>
      <c r="HK21" s="29">
        <f t="shared" si="109"/>
        <v>2.955693691267954E-3</v>
      </c>
      <c r="HL21" s="30">
        <f t="shared" si="110"/>
        <v>-59646918.099999964</v>
      </c>
      <c r="HM21" s="31">
        <f t="shared" si="111"/>
        <v>-0.15750649272146522</v>
      </c>
      <c r="HN21" s="57">
        <v>6</v>
      </c>
      <c r="HO21" s="58">
        <v>315608336.00999999</v>
      </c>
      <c r="HP21" s="29">
        <f t="shared" si="112"/>
        <v>2.8367255611968477E-3</v>
      </c>
      <c r="HQ21" s="30">
        <f t="shared" si="113"/>
        <v>-3439725.8200000525</v>
      </c>
      <c r="HR21" s="31">
        <f t="shared" si="114"/>
        <v>-1.078121521964568E-2</v>
      </c>
      <c r="HS21" s="57">
        <v>6</v>
      </c>
      <c r="HT21" s="58">
        <v>307132307.30000001</v>
      </c>
      <c r="HU21" s="29">
        <f t="shared" si="115"/>
        <v>2.8285353778066224E-3</v>
      </c>
      <c r="HV21" s="30">
        <f t="shared" si="116"/>
        <v>-8476028.7099999785</v>
      </c>
      <c r="HW21" s="31">
        <f t="shared" si="117"/>
        <v>-2.6856162347154915E-2</v>
      </c>
      <c r="HX21" s="57">
        <v>6</v>
      </c>
      <c r="HY21" s="58">
        <v>310700535.56999999</v>
      </c>
      <c r="HZ21" s="29">
        <f t="shared" si="118"/>
        <v>2.8571263036857213E-3</v>
      </c>
      <c r="IA21" s="30">
        <f t="shared" si="119"/>
        <v>3568228.2699999809</v>
      </c>
      <c r="IB21" s="31">
        <f t="shared" si="120"/>
        <v>1.1617886445643814E-2</v>
      </c>
      <c r="IC21" s="57">
        <v>6</v>
      </c>
      <c r="ID21" s="58">
        <v>304244978.02999997</v>
      </c>
      <c r="IE21" s="29">
        <f t="shared" si="121"/>
        <v>2.8205763653373983E-3</v>
      </c>
      <c r="IF21" s="30">
        <f t="shared" si="122"/>
        <v>-6455557.5400000215</v>
      </c>
      <c r="IG21" s="31">
        <f t="shared" si="123"/>
        <v>-2.077742649576348E-2</v>
      </c>
      <c r="IH21" s="57">
        <v>6</v>
      </c>
      <c r="II21" s="58">
        <v>287574261.89999998</v>
      </c>
      <c r="IJ21" s="29">
        <f t="shared" si="124"/>
        <v>2.8044323667645843E-3</v>
      </c>
      <c r="IK21" s="30">
        <f t="shared" si="125"/>
        <v>-16670716.129999995</v>
      </c>
      <c r="IL21" s="31">
        <f t="shared" si="126"/>
        <v>-5.4793726548729375E-2</v>
      </c>
      <c r="IM21" s="57">
        <v>6</v>
      </c>
      <c r="IN21" s="58">
        <v>281122071.07999998</v>
      </c>
      <c r="IO21" s="29">
        <f t="shared" si="14"/>
        <v>7.2797178702228788E-3</v>
      </c>
      <c r="IP21" s="30">
        <f t="shared" si="127"/>
        <v>-6452190.8199999928</v>
      </c>
      <c r="IQ21" s="31">
        <f t="shared" si="128"/>
        <v>-2.2436607425749575E-2</v>
      </c>
      <c r="IR21" s="57">
        <v>0</v>
      </c>
      <c r="IS21" s="58">
        <v>0</v>
      </c>
      <c r="IT21" s="98">
        <v>0</v>
      </c>
      <c r="IU21" s="30">
        <f t="shared" si="129"/>
        <v>-281122071.07999998</v>
      </c>
      <c r="IV21" s="31">
        <f t="shared" si="130"/>
        <v>-1</v>
      </c>
    </row>
    <row r="22" spans="1:25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31"/>
        <v>1.7668762670904371E-2</v>
      </c>
      <c r="N22" s="27">
        <v>4</v>
      </c>
      <c r="O22" s="28">
        <v>622262348.97000015</v>
      </c>
      <c r="P22" s="33">
        <f t="shared" si="132"/>
        <v>1.4054214840671105E-2</v>
      </c>
      <c r="Q22" s="27">
        <v>4</v>
      </c>
      <c r="R22" s="34">
        <v>1465843484.8400002</v>
      </c>
      <c r="S22" s="35">
        <f t="shared" si="133"/>
        <v>1.7144832888614011E-2</v>
      </c>
      <c r="T22" s="50">
        <v>4</v>
      </c>
      <c r="U22" s="49">
        <v>2280092827.1199999</v>
      </c>
      <c r="V22" s="35">
        <f t="shared" si="134"/>
        <v>1.7595904821183339E-2</v>
      </c>
      <c r="W22" s="50">
        <v>4</v>
      </c>
      <c r="X22" s="49">
        <v>2233926159.8099999</v>
      </c>
      <c r="Y22" s="29">
        <f t="shared" si="135"/>
        <v>1.5065948008397324E-2</v>
      </c>
      <c r="Z22" s="50">
        <v>4</v>
      </c>
      <c r="AA22" s="49">
        <v>2997625495.52</v>
      </c>
      <c r="AB22" s="29">
        <f t="shared" si="136"/>
        <v>1.5017729880761627E-2</v>
      </c>
      <c r="AC22" s="50">
        <v>5</v>
      </c>
      <c r="AD22" s="49">
        <v>7062761992.2799997</v>
      </c>
      <c r="AE22" s="29">
        <f t="shared" si="137"/>
        <v>3.3017040145572128E-2</v>
      </c>
      <c r="AF22" s="50">
        <v>5</v>
      </c>
      <c r="AG22" s="49">
        <v>10191526198.440001</v>
      </c>
      <c r="AH22" s="29">
        <f t="shared" si="15"/>
        <v>3.7615017364803632E-2</v>
      </c>
      <c r="AI22" s="50">
        <v>5</v>
      </c>
      <c r="AJ22" s="49">
        <v>13340618800.440001</v>
      </c>
      <c r="AK22" s="29">
        <f t="shared" si="16"/>
        <v>4.8106768674243711E-2</v>
      </c>
      <c r="AL22" s="50">
        <v>6</v>
      </c>
      <c r="AM22" s="55">
        <v>18305747791.73</v>
      </c>
      <c r="AN22" s="33">
        <f t="shared" si="17"/>
        <v>5.4286562160113738E-2</v>
      </c>
      <c r="AO22" s="57">
        <v>6</v>
      </c>
      <c r="AP22" s="58">
        <v>23956402343.459999</v>
      </c>
      <c r="AQ22" s="29">
        <f t="shared" si="18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9"/>
        <v>7.444687694766132E-2</v>
      </c>
      <c r="BR22" s="30">
        <f t="shared" si="20"/>
        <v>-835005684.87999344</v>
      </c>
      <c r="BS22" s="31">
        <f t="shared" si="21"/>
        <v>-3.3617875463461011E-2</v>
      </c>
      <c r="BT22" s="57">
        <v>8</v>
      </c>
      <c r="BU22" s="58">
        <v>23138685362.709995</v>
      </c>
      <c r="BV22" s="29">
        <f t="shared" si="22"/>
        <v>7.4534656746435668E-2</v>
      </c>
      <c r="BW22" s="30">
        <f t="shared" si="23"/>
        <v>-864454533.25000763</v>
      </c>
      <c r="BX22" s="31">
        <f t="shared" si="24"/>
        <v>-3.6014227180149253E-2</v>
      </c>
      <c r="BY22" s="57">
        <v>8</v>
      </c>
      <c r="BZ22" s="58">
        <v>22837552609.699997</v>
      </c>
      <c r="CA22" s="29">
        <f t="shared" si="25"/>
        <v>7.4972318188147549E-2</v>
      </c>
      <c r="CB22" s="30">
        <f t="shared" si="26"/>
        <v>-301132753.00999832</v>
      </c>
      <c r="CC22" s="31">
        <f t="shared" si="27"/>
        <v>-1.3014255057692256E-2</v>
      </c>
      <c r="CD22" s="57">
        <v>8</v>
      </c>
      <c r="CE22" s="58">
        <v>22126894021.16</v>
      </c>
      <c r="CF22" s="29">
        <f t="shared" si="28"/>
        <v>7.4481373740925422E-2</v>
      </c>
      <c r="CG22" s="30">
        <f t="shared" si="29"/>
        <v>-710658588.5399971</v>
      </c>
      <c r="CH22" s="31">
        <f t="shared" si="30"/>
        <v>-3.1117983642351972E-2</v>
      </c>
      <c r="CI22" s="57">
        <v>8</v>
      </c>
      <c r="CJ22" s="58">
        <v>21767590037.579998</v>
      </c>
      <c r="CK22" s="29">
        <f t="shared" si="31"/>
        <v>7.4174102688192939E-2</v>
      </c>
      <c r="CL22" s="30">
        <f t="shared" si="32"/>
        <v>-359303983.58000183</v>
      </c>
      <c r="CM22" s="31">
        <f t="shared" si="33"/>
        <v>-1.6238337980757651E-2</v>
      </c>
      <c r="CN22" s="57">
        <v>8</v>
      </c>
      <c r="CO22" s="58">
        <v>21216648152.299995</v>
      </c>
      <c r="CP22" s="29">
        <f t="shared" si="34"/>
        <v>7.4159120062519734E-2</v>
      </c>
      <c r="CQ22" s="30">
        <f t="shared" si="35"/>
        <v>-550941885.28000259</v>
      </c>
      <c r="CR22" s="31">
        <f t="shared" si="36"/>
        <v>-2.5310192094248635E-2</v>
      </c>
      <c r="CS22" s="57">
        <v>8</v>
      </c>
      <c r="CT22" s="58">
        <v>21757718419.279999</v>
      </c>
      <c r="CU22" s="29">
        <f t="shared" si="37"/>
        <v>7.4465221961042452E-2</v>
      </c>
      <c r="CV22" s="30">
        <f t="shared" si="38"/>
        <v>541070266.98000336</v>
      </c>
      <c r="CW22" s="31">
        <f t="shared" si="39"/>
        <v>2.5502155811607242E-2</v>
      </c>
      <c r="CX22" s="57">
        <v>8</v>
      </c>
      <c r="CY22" s="58">
        <v>22054350312.829998</v>
      </c>
      <c r="CZ22" s="29">
        <f t="shared" si="40"/>
        <v>7.4906546694347348E-2</v>
      </c>
      <c r="DA22" s="30">
        <f t="shared" si="41"/>
        <v>296631893.54999924</v>
      </c>
      <c r="DB22" s="31">
        <f t="shared" si="42"/>
        <v>1.3633409893159896E-2</v>
      </c>
      <c r="DC22" s="57">
        <v>8</v>
      </c>
      <c r="DD22" s="58">
        <v>20972971810.590004</v>
      </c>
      <c r="DE22" s="29">
        <f t="shared" si="43"/>
        <v>7.4710126181549791E-2</v>
      </c>
      <c r="DF22" s="30">
        <f t="shared" si="44"/>
        <v>-1081378502.239994</v>
      </c>
      <c r="DG22" s="31">
        <f t="shared" si="45"/>
        <v>-4.9032435184042038E-2</v>
      </c>
      <c r="DH22" s="57">
        <v>8</v>
      </c>
      <c r="DI22" s="58">
        <v>19720083793.52</v>
      </c>
      <c r="DJ22" s="29">
        <f t="shared" si="46"/>
        <v>7.4488064191668674E-2</v>
      </c>
      <c r="DK22" s="30">
        <f t="shared" si="47"/>
        <v>-1252888017.0700035</v>
      </c>
      <c r="DL22" s="31">
        <f t="shared" si="48"/>
        <v>-5.9738220619615555E-2</v>
      </c>
      <c r="DM22" s="57">
        <v>8</v>
      </c>
      <c r="DN22" s="58">
        <v>19237039687.830002</v>
      </c>
      <c r="DO22" s="29">
        <f t="shared" si="49"/>
        <v>7.3780702617344623E-2</v>
      </c>
      <c r="DP22" s="30">
        <f t="shared" si="50"/>
        <v>-483044105.68999863</v>
      </c>
      <c r="DQ22" s="31">
        <f t="shared" si="51"/>
        <v>-2.4495033121954911E-2</v>
      </c>
      <c r="DR22" s="57">
        <v>8</v>
      </c>
      <c r="DS22" s="58">
        <v>19706499235.57</v>
      </c>
      <c r="DT22" s="29">
        <f t="shared" si="52"/>
        <v>7.4252724106288984E-2</v>
      </c>
      <c r="DU22" s="30">
        <f t="shared" si="53"/>
        <v>469459547.73999786</v>
      </c>
      <c r="DV22" s="31">
        <f t="shared" si="54"/>
        <v>2.4403939242117059E-2</v>
      </c>
      <c r="DW22" s="57">
        <v>8</v>
      </c>
      <c r="DX22" s="58">
        <v>19706499235.57</v>
      </c>
      <c r="DY22" s="29">
        <f t="shared" si="55"/>
        <v>7.4252724106288984E-2</v>
      </c>
      <c r="DZ22" s="30">
        <f t="shared" si="56"/>
        <v>0</v>
      </c>
      <c r="EA22" s="31">
        <f t="shared" si="57"/>
        <v>0</v>
      </c>
      <c r="EB22" s="57">
        <v>8</v>
      </c>
      <c r="EC22" s="58">
        <v>18418544303.030003</v>
      </c>
      <c r="ED22" s="29">
        <f t="shared" si="58"/>
        <v>7.3988128697614522E-2</v>
      </c>
      <c r="EE22" s="30">
        <f t="shared" si="59"/>
        <v>-1287954932.5399971</v>
      </c>
      <c r="EF22" s="31">
        <f t="shared" si="60"/>
        <v>-6.5356861061108898E-2</v>
      </c>
      <c r="EG22" s="57">
        <v>8</v>
      </c>
      <c r="EH22" s="58">
        <v>18627296198.720001</v>
      </c>
      <c r="EI22" s="29">
        <f t="shared" si="61"/>
        <v>7.4384534348883549E-2</v>
      </c>
      <c r="EJ22" s="30">
        <f t="shared" si="62"/>
        <v>208751895.68999863</v>
      </c>
      <c r="EK22" s="31">
        <f t="shared" si="63"/>
        <v>1.1333789047360123E-2</v>
      </c>
      <c r="EL22" s="57">
        <v>8</v>
      </c>
      <c r="EM22" s="58">
        <v>18551729441.459999</v>
      </c>
      <c r="EN22" s="29">
        <f t="shared" si="64"/>
        <v>7.4411389843105316E-2</v>
      </c>
      <c r="EO22" s="30">
        <f t="shared" si="65"/>
        <v>-75566757.260002136</v>
      </c>
      <c r="EP22" s="31">
        <f t="shared" si="66"/>
        <v>-4.0567754146302133E-3</v>
      </c>
      <c r="EQ22" s="57">
        <v>8</v>
      </c>
      <c r="ER22" s="58">
        <v>18312463348.719994</v>
      </c>
      <c r="ES22" s="29">
        <f t="shared" si="67"/>
        <v>7.397469336858474E-2</v>
      </c>
      <c r="ET22" s="30">
        <f t="shared" si="68"/>
        <v>-239266092.74000549</v>
      </c>
      <c r="EU22" s="31">
        <f t="shared" si="69"/>
        <v>-1.2897239230175812E-2</v>
      </c>
      <c r="EV22" s="57">
        <v>8</v>
      </c>
      <c r="EW22" s="58">
        <v>17684098275.000004</v>
      </c>
      <c r="EX22" s="29">
        <f t="shared" si="70"/>
        <v>7.3384566679825597E-2</v>
      </c>
      <c r="EY22" s="30">
        <f t="shared" si="71"/>
        <v>-628365073.71998978</v>
      </c>
      <c r="EZ22" s="31">
        <f t="shared" si="72"/>
        <v>-3.4313519800923523E-2</v>
      </c>
      <c r="FA22" s="57">
        <v>8</v>
      </c>
      <c r="FB22" s="58">
        <v>17010667658.16</v>
      </c>
      <c r="FC22" s="29">
        <f t="shared" si="73"/>
        <v>7.3677653258383075E-2</v>
      </c>
      <c r="FD22" s="30">
        <f t="shared" si="74"/>
        <v>-673430616.84000397</v>
      </c>
      <c r="FE22" s="31">
        <f t="shared" si="75"/>
        <v>-3.8081139697805924E-2</v>
      </c>
      <c r="FF22" s="57">
        <v>8</v>
      </c>
      <c r="FG22" s="58">
        <v>17122717247.390001</v>
      </c>
      <c r="FH22" s="29">
        <f t="shared" si="76"/>
        <v>7.4223177150015821E-2</v>
      </c>
      <c r="FI22" s="30">
        <f t="shared" si="77"/>
        <v>112049589.23000145</v>
      </c>
      <c r="FJ22" s="31">
        <f t="shared" si="78"/>
        <v>6.5870188920098835E-3</v>
      </c>
      <c r="FK22" s="57">
        <v>8</v>
      </c>
      <c r="FL22" s="58">
        <v>17247214401.880001</v>
      </c>
      <c r="FM22" s="29">
        <f t="shared" si="79"/>
        <v>7.3868925158937032E-2</v>
      </c>
      <c r="FN22" s="30">
        <f t="shared" si="80"/>
        <v>124497154.48999977</v>
      </c>
      <c r="FO22" s="31">
        <f t="shared" si="81"/>
        <v>7.2708760351092496E-3</v>
      </c>
      <c r="FP22" s="57">
        <v>8</v>
      </c>
      <c r="FQ22" s="58">
        <v>18141897355.119995</v>
      </c>
      <c r="FR22" s="29">
        <f t="shared" si="82"/>
        <v>7.3953134886743335E-2</v>
      </c>
      <c r="FS22" s="30">
        <f t="shared" si="83"/>
        <v>894682953.23999405</v>
      </c>
      <c r="FT22" s="31">
        <f t="shared" si="84"/>
        <v>5.1874055275991163E-2</v>
      </c>
      <c r="FU22" s="57">
        <v>8</v>
      </c>
      <c r="FV22" s="58">
        <v>17938250853.34</v>
      </c>
      <c r="FW22" s="29">
        <f t="shared" si="85"/>
        <v>7.4301978228716203E-2</v>
      </c>
      <c r="FX22" s="30">
        <f t="shared" si="86"/>
        <v>-203646501.77999496</v>
      </c>
      <c r="FY22" s="31">
        <f t="shared" si="87"/>
        <v>-1.1225204166559899E-2</v>
      </c>
      <c r="FZ22" s="57">
        <v>8</v>
      </c>
      <c r="GA22" s="58">
        <v>17229005401.470001</v>
      </c>
      <c r="GB22" s="29">
        <f t="shared" si="88"/>
        <v>7.4838798837832413E-2</v>
      </c>
      <c r="GC22" s="30">
        <f t="shared" si="89"/>
        <v>-709245451.86999893</v>
      </c>
      <c r="GD22" s="31">
        <f t="shared" si="90"/>
        <v>-3.9538161087648155E-2</v>
      </c>
      <c r="GE22" s="57">
        <v>8</v>
      </c>
      <c r="GF22" s="58">
        <v>16509333639.02</v>
      </c>
      <c r="GG22" s="29">
        <f t="shared" si="91"/>
        <v>7.5090037889887454E-2</v>
      </c>
      <c r="GH22" s="30">
        <f t="shared" si="92"/>
        <v>-719671762.45000076</v>
      </c>
      <c r="GI22" s="31">
        <f t="shared" si="93"/>
        <v>-4.1770940671282016E-2</v>
      </c>
      <c r="GJ22" s="57">
        <v>8</v>
      </c>
      <c r="GK22" s="58">
        <v>14039120869.359999</v>
      </c>
      <c r="GL22" s="29">
        <f t="shared" si="94"/>
        <v>7.4506504192145565E-2</v>
      </c>
      <c r="GM22" s="30">
        <f t="shared" si="95"/>
        <v>-2470212769.6600018</v>
      </c>
      <c r="GN22" s="31">
        <f t="shared" si="96"/>
        <v>-0.14962522556462396</v>
      </c>
      <c r="GO22" s="57">
        <v>8</v>
      </c>
      <c r="GP22" s="58">
        <v>12568388772.340002</v>
      </c>
      <c r="GQ22" s="29">
        <f t="shared" si="97"/>
        <v>7.4177474150253692E-2</v>
      </c>
      <c r="GR22" s="30">
        <f t="shared" si="98"/>
        <v>-1470732097.0199966</v>
      </c>
      <c r="GS22" s="31">
        <f t="shared" si="99"/>
        <v>-0.10475955800265455</v>
      </c>
      <c r="GT22" s="57">
        <v>8</v>
      </c>
      <c r="GU22" s="58">
        <v>11551309398.709997</v>
      </c>
      <c r="GV22" s="29">
        <f t="shared" si="100"/>
        <v>7.3806058397884705E-2</v>
      </c>
      <c r="GW22" s="30">
        <f t="shared" si="101"/>
        <v>-1017079373.6300049</v>
      </c>
      <c r="GX22" s="31">
        <f t="shared" si="102"/>
        <v>-8.0923608590812504E-2</v>
      </c>
      <c r="GY22" s="57">
        <v>8</v>
      </c>
      <c r="GZ22" s="58">
        <v>11522901089.210001</v>
      </c>
      <c r="HA22" s="29">
        <f t="shared" si="103"/>
        <v>7.3726335954148361E-2</v>
      </c>
      <c r="HB22" s="30">
        <f t="shared" si="104"/>
        <v>-28408309.499996185</v>
      </c>
      <c r="HC22" s="31">
        <f t="shared" si="105"/>
        <v>-2.4593150888304236E-3</v>
      </c>
      <c r="HD22" s="57">
        <v>8</v>
      </c>
      <c r="HE22" s="58">
        <v>10283091097.960001</v>
      </c>
      <c r="HF22" s="29">
        <f t="shared" si="106"/>
        <v>7.4728363064471573E-2</v>
      </c>
      <c r="HG22" s="30">
        <f t="shared" si="107"/>
        <v>-1239809991.25</v>
      </c>
      <c r="HH22" s="31">
        <f t="shared" si="108"/>
        <v>-0.107595299278491</v>
      </c>
      <c r="HI22" s="57">
        <v>8</v>
      </c>
      <c r="HJ22" s="58">
        <v>7834961624.9800005</v>
      </c>
      <c r="HK22" s="29">
        <f t="shared" si="109"/>
        <v>7.2583881291901298E-2</v>
      </c>
      <c r="HL22" s="30">
        <f t="shared" si="110"/>
        <v>-2448129472.9800005</v>
      </c>
      <c r="HM22" s="31">
        <f t="shared" si="111"/>
        <v>-0.23807330399568957</v>
      </c>
      <c r="HN22" s="57">
        <v>8</v>
      </c>
      <c r="HO22" s="58">
        <v>8142214750.8900003</v>
      </c>
      <c r="HP22" s="29">
        <f t="shared" si="112"/>
        <v>7.3183202321601082E-2</v>
      </c>
      <c r="HQ22" s="30">
        <f t="shared" si="113"/>
        <v>307253125.90999985</v>
      </c>
      <c r="HR22" s="31">
        <f t="shared" si="114"/>
        <v>3.9215651667060224E-2</v>
      </c>
      <c r="HS22" s="57">
        <v>8</v>
      </c>
      <c r="HT22" s="58">
        <v>7884894046.0299997</v>
      </c>
      <c r="HU22" s="29">
        <f t="shared" si="115"/>
        <v>7.261594182492781E-2</v>
      </c>
      <c r="HV22" s="30">
        <f t="shared" si="116"/>
        <v>-257320704.86000061</v>
      </c>
      <c r="HW22" s="31">
        <f t="shared" si="117"/>
        <v>-3.1603281506653175E-2</v>
      </c>
      <c r="HX22" s="57">
        <v>8</v>
      </c>
      <c r="HY22" s="58">
        <v>7888081603.1900005</v>
      </c>
      <c r="HZ22" s="29">
        <f t="shared" si="118"/>
        <v>7.253687346482221E-2</v>
      </c>
      <c r="IA22" s="30">
        <f t="shared" si="119"/>
        <v>3187557.1600008011</v>
      </c>
      <c r="IB22" s="31">
        <f t="shared" si="120"/>
        <v>4.0426125467161078E-4</v>
      </c>
      <c r="IC22" s="57">
        <v>8</v>
      </c>
      <c r="ID22" s="58">
        <v>7901205466.0700006</v>
      </c>
      <c r="IE22" s="29">
        <f t="shared" si="121"/>
        <v>7.3250028774753381E-2</v>
      </c>
      <c r="IF22" s="30">
        <f t="shared" si="122"/>
        <v>13123862.880000114</v>
      </c>
      <c r="IG22" s="31">
        <f t="shared" si="123"/>
        <v>1.6637585081133953E-3</v>
      </c>
      <c r="IH22" s="57">
        <v>8</v>
      </c>
      <c r="II22" s="58">
        <v>7396881220.0100012</v>
      </c>
      <c r="IJ22" s="29">
        <f t="shared" si="124"/>
        <v>7.2134595667405779E-2</v>
      </c>
      <c r="IK22" s="30">
        <f t="shared" si="125"/>
        <v>-504324246.05999947</v>
      </c>
      <c r="IL22" s="31">
        <f t="shared" si="126"/>
        <v>-6.3828772486136415E-2</v>
      </c>
      <c r="IM22" s="57">
        <v>8</v>
      </c>
      <c r="IN22" s="58">
        <v>7153082066.0500002</v>
      </c>
      <c r="IO22" s="29">
        <f t="shared" si="14"/>
        <v>0.18523063359396114</v>
      </c>
      <c r="IP22" s="30">
        <f t="shared" si="127"/>
        <v>-243799153.96000099</v>
      </c>
      <c r="IQ22" s="31">
        <f t="shared" si="128"/>
        <v>-3.2959722714010452E-2</v>
      </c>
      <c r="IR22" s="57">
        <v>0</v>
      </c>
      <c r="IS22" s="58">
        <v>0</v>
      </c>
      <c r="IT22" s="98">
        <v>0</v>
      </c>
      <c r="IU22" s="30">
        <f t="shared" si="129"/>
        <v>-7153082066.0500002</v>
      </c>
      <c r="IV22" s="31">
        <f t="shared" si="130"/>
        <v>-1</v>
      </c>
    </row>
    <row r="23" spans="1:256" s="36" customFormat="1">
      <c r="A23" s="26" t="s">
        <v>42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31"/>
        <v>1.1145720091098346E-4</v>
      </c>
      <c r="N23" s="27">
        <v>1</v>
      </c>
      <c r="O23" s="28">
        <v>19386968.649999999</v>
      </c>
      <c r="P23" s="33">
        <f t="shared" si="132"/>
        <v>4.3786776263654575E-4</v>
      </c>
      <c r="Q23" s="27">
        <v>1</v>
      </c>
      <c r="R23" s="34">
        <v>44528337.060000002</v>
      </c>
      <c r="S23" s="35">
        <f t="shared" si="133"/>
        <v>5.2081337850671573E-4</v>
      </c>
      <c r="T23" s="48">
        <v>1</v>
      </c>
      <c r="U23" s="49">
        <v>59556930.060000002</v>
      </c>
      <c r="V23" s="35">
        <f t="shared" si="134"/>
        <v>4.59612021191837E-4</v>
      </c>
      <c r="W23" s="48">
        <v>1</v>
      </c>
      <c r="X23" s="49">
        <v>62751811.229999997</v>
      </c>
      <c r="Y23" s="29">
        <f t="shared" si="135"/>
        <v>4.232080461891152E-4</v>
      </c>
      <c r="Z23" s="48">
        <v>1</v>
      </c>
      <c r="AA23" s="49">
        <v>18728674.370000001</v>
      </c>
      <c r="AB23" s="29">
        <f t="shared" si="136"/>
        <v>9.3828322828770427E-5</v>
      </c>
      <c r="AC23" s="48">
        <v>1</v>
      </c>
      <c r="AD23" s="49">
        <v>14869988.539999999</v>
      </c>
      <c r="AE23" s="29">
        <f t="shared" si="137"/>
        <v>6.9514307451677966E-5</v>
      </c>
      <c r="AF23" s="48">
        <v>1</v>
      </c>
      <c r="AG23" s="49">
        <v>31096379.140000001</v>
      </c>
      <c r="AH23" s="29">
        <f t="shared" si="15"/>
        <v>1.1477092032718908E-4</v>
      </c>
      <c r="AI23" s="48">
        <v>1</v>
      </c>
      <c r="AJ23" s="49">
        <v>45740889.259999998</v>
      </c>
      <c r="AK23" s="29">
        <f t="shared" si="16"/>
        <v>1.6494335169163542E-4</v>
      </c>
      <c r="AL23" s="50">
        <v>1</v>
      </c>
      <c r="AM23" s="55">
        <v>44802313.630000003</v>
      </c>
      <c r="AN23" s="33">
        <f t="shared" si="17"/>
        <v>1.3286338320965429E-4</v>
      </c>
      <c r="AO23" s="57">
        <v>1</v>
      </c>
      <c r="AP23" s="58">
        <v>45127455.090000004</v>
      </c>
      <c r="AQ23" s="29">
        <f t="shared" si="18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9"/>
        <v>4.0901881056244618E-5</v>
      </c>
      <c r="BR23" s="30">
        <f t="shared" si="20"/>
        <v>-277645.4299999997</v>
      </c>
      <c r="BS23" s="31">
        <f t="shared" si="21"/>
        <v>-2.0619453421478775E-2</v>
      </c>
      <c r="BT23" s="57">
        <v>1</v>
      </c>
      <c r="BU23" s="58">
        <v>12768622.09</v>
      </c>
      <c r="BV23" s="29">
        <f t="shared" si="22"/>
        <v>4.1130463969092266E-5</v>
      </c>
      <c r="BW23" s="30">
        <f t="shared" si="23"/>
        <v>-418950.22000000067</v>
      </c>
      <c r="BX23" s="31">
        <f t="shared" si="24"/>
        <v>-3.1768562867504811E-2</v>
      </c>
      <c r="BY23" s="57">
        <v>1</v>
      </c>
      <c r="BZ23" s="58">
        <v>12418827.92</v>
      </c>
      <c r="CA23" s="29">
        <f t="shared" si="25"/>
        <v>4.0769181105099222E-5</v>
      </c>
      <c r="CB23" s="30">
        <f t="shared" si="26"/>
        <v>-349794.16999999993</v>
      </c>
      <c r="CC23" s="31">
        <f t="shared" si="27"/>
        <v>-2.739482518430459E-2</v>
      </c>
      <c r="CD23" s="57">
        <v>1</v>
      </c>
      <c r="CE23" s="58">
        <v>12087889.6</v>
      </c>
      <c r="CF23" s="29">
        <f t="shared" si="28"/>
        <v>4.0689064727099294E-5</v>
      </c>
      <c r="CG23" s="30">
        <f t="shared" si="29"/>
        <v>-330938.3200000003</v>
      </c>
      <c r="CH23" s="31">
        <f t="shared" si="30"/>
        <v>-2.664811221572996E-2</v>
      </c>
      <c r="CI23" s="57">
        <v>1</v>
      </c>
      <c r="CJ23" s="58">
        <v>11997369.75</v>
      </c>
      <c r="CK23" s="29">
        <f t="shared" si="31"/>
        <v>4.088161042579306E-5</v>
      </c>
      <c r="CL23" s="30">
        <f t="shared" si="32"/>
        <v>-90519.849999999627</v>
      </c>
      <c r="CM23" s="31">
        <f t="shared" si="33"/>
        <v>-7.4884742494669733E-3</v>
      </c>
      <c r="CN23" s="57">
        <v>1</v>
      </c>
      <c r="CO23" s="58">
        <v>11942104.029999999</v>
      </c>
      <c r="CP23" s="29">
        <f t="shared" si="34"/>
        <v>4.1741556922782141E-5</v>
      </c>
      <c r="CQ23" s="30">
        <f t="shared" si="35"/>
        <v>-55265.720000000671</v>
      </c>
      <c r="CR23" s="31">
        <f t="shared" si="36"/>
        <v>-4.6064863508937593E-3</v>
      </c>
      <c r="CS23" s="57">
        <v>1</v>
      </c>
      <c r="CT23" s="58">
        <v>12272087.1</v>
      </c>
      <c r="CU23" s="29">
        <f t="shared" si="37"/>
        <v>4.2000896979021865E-5</v>
      </c>
      <c r="CV23" s="30">
        <f t="shared" si="38"/>
        <v>329983.0700000003</v>
      </c>
      <c r="CW23" s="31">
        <f t="shared" si="39"/>
        <v>2.7631903822897808E-2</v>
      </c>
      <c r="CX23" s="57">
        <v>1</v>
      </c>
      <c r="CY23" s="58">
        <v>12288555.130000001</v>
      </c>
      <c r="CZ23" s="29">
        <f t="shared" si="40"/>
        <v>4.1737490136624643E-5</v>
      </c>
      <c r="DA23" s="30">
        <f t="shared" si="41"/>
        <v>16468.030000001192</v>
      </c>
      <c r="DB23" s="31">
        <f t="shared" si="42"/>
        <v>1.3419094784619962E-3</v>
      </c>
      <c r="DC23" s="57">
        <v>1</v>
      </c>
      <c r="DD23" s="58">
        <v>11474557.24</v>
      </c>
      <c r="DE23" s="29">
        <f t="shared" si="43"/>
        <v>4.0874780504160674E-5</v>
      </c>
      <c r="DF23" s="30">
        <f t="shared" si="44"/>
        <v>-813997.8900000006</v>
      </c>
      <c r="DG23" s="31">
        <f t="shared" si="45"/>
        <v>-6.6240325358738944E-2</v>
      </c>
      <c r="DH23" s="57">
        <v>1</v>
      </c>
      <c r="DI23" s="58">
        <v>11033569.1</v>
      </c>
      <c r="DJ23" s="29">
        <f t="shared" si="46"/>
        <v>4.1676760199876903E-5</v>
      </c>
      <c r="DK23" s="30">
        <f t="shared" si="47"/>
        <v>-440988.1400000006</v>
      </c>
      <c r="DL23" s="31">
        <f t="shared" si="48"/>
        <v>-3.8431821880039754E-2</v>
      </c>
      <c r="DM23" s="57">
        <v>1</v>
      </c>
      <c r="DN23" s="58">
        <v>10925561.390000001</v>
      </c>
      <c r="DO23" s="29">
        <f t="shared" si="49"/>
        <v>4.1903307833434241E-5</v>
      </c>
      <c r="DP23" s="30">
        <f t="shared" si="50"/>
        <v>-108007.70999999903</v>
      </c>
      <c r="DQ23" s="31">
        <f t="shared" si="51"/>
        <v>-9.7890092517750257E-3</v>
      </c>
      <c r="DR23" s="57">
        <v>1</v>
      </c>
      <c r="DS23" s="58">
        <v>11177684.960000001</v>
      </c>
      <c r="DT23" s="29">
        <f t="shared" si="52"/>
        <v>4.2116742682728923E-5</v>
      </c>
      <c r="DU23" s="30">
        <f t="shared" si="53"/>
        <v>252123.5700000003</v>
      </c>
      <c r="DV23" s="31">
        <f t="shared" si="54"/>
        <v>2.3076486507207322E-2</v>
      </c>
      <c r="DW23" s="57">
        <v>1</v>
      </c>
      <c r="DX23" s="58">
        <v>11177684.960000001</v>
      </c>
      <c r="DY23" s="29">
        <f t="shared" si="55"/>
        <v>4.2116742682728923E-5</v>
      </c>
      <c r="DZ23" s="30">
        <f t="shared" si="56"/>
        <v>0</v>
      </c>
      <c r="EA23" s="31">
        <f t="shared" si="57"/>
        <v>0</v>
      </c>
      <c r="EB23" s="57">
        <v>1</v>
      </c>
      <c r="EC23" s="58">
        <v>10739056.460000001</v>
      </c>
      <c r="ED23" s="29">
        <f t="shared" si="58"/>
        <v>4.3139277370726662E-5</v>
      </c>
      <c r="EE23" s="30">
        <f t="shared" si="59"/>
        <v>-438628.5</v>
      </c>
      <c r="EF23" s="31">
        <f t="shared" si="60"/>
        <v>-3.924144414247295E-2</v>
      </c>
      <c r="EG23" s="57">
        <v>1</v>
      </c>
      <c r="EH23" s="58">
        <v>10762177.630000001</v>
      </c>
      <c r="EI23" s="29">
        <f t="shared" si="61"/>
        <v>4.2976692003347829E-5</v>
      </c>
      <c r="EJ23" s="30">
        <f t="shared" si="62"/>
        <v>23121.169999999925</v>
      </c>
      <c r="EK23" s="31">
        <f t="shared" si="63"/>
        <v>2.15299827187983E-3</v>
      </c>
      <c r="EL23" s="57">
        <v>1</v>
      </c>
      <c r="EM23" s="58">
        <v>10685149.08</v>
      </c>
      <c r="EN23" s="29">
        <f t="shared" si="64"/>
        <v>4.2858365104585367E-5</v>
      </c>
      <c r="EO23" s="30">
        <f t="shared" si="65"/>
        <v>-77028.550000000745</v>
      </c>
      <c r="EP23" s="31">
        <f t="shared" si="66"/>
        <v>-7.1573386584217469E-3</v>
      </c>
      <c r="EQ23" s="57">
        <v>1</v>
      </c>
      <c r="ER23" s="58">
        <v>10639858.73</v>
      </c>
      <c r="ES23" s="29">
        <f t="shared" si="67"/>
        <v>4.298057951290452E-5</v>
      </c>
      <c r="ET23" s="30">
        <f t="shared" si="68"/>
        <v>-45290.349999999627</v>
      </c>
      <c r="EU23" s="31">
        <f t="shared" si="69"/>
        <v>-4.238625934080054E-3</v>
      </c>
      <c r="EV23" s="57">
        <v>1</v>
      </c>
      <c r="EW23" s="58">
        <v>10425746.060000001</v>
      </c>
      <c r="EX23" s="29">
        <f t="shared" si="70"/>
        <v>4.3264227840703902E-5</v>
      </c>
      <c r="EY23" s="30">
        <f t="shared" si="71"/>
        <v>-214112.66999999993</v>
      </c>
      <c r="EZ23" s="31">
        <f t="shared" si="72"/>
        <v>-2.0123638427293283E-2</v>
      </c>
      <c r="FA23" s="57">
        <v>1</v>
      </c>
      <c r="FB23" s="58">
        <v>10221258.48</v>
      </c>
      <c r="FC23" s="29">
        <f t="shared" si="73"/>
        <v>4.4270945343670669E-5</v>
      </c>
      <c r="FD23" s="30">
        <f t="shared" si="74"/>
        <v>-204487.58000000007</v>
      </c>
      <c r="FE23" s="31">
        <f t="shared" si="75"/>
        <v>-1.9613711941877093E-2</v>
      </c>
      <c r="FF23" s="57">
        <v>1</v>
      </c>
      <c r="FG23" s="58">
        <v>10434472.49</v>
      </c>
      <c r="FH23" s="29">
        <f t="shared" si="76"/>
        <v>4.5231121258530961E-5</v>
      </c>
      <c r="FI23" s="30">
        <f t="shared" si="77"/>
        <v>213214.00999999978</v>
      </c>
      <c r="FJ23" s="31">
        <f t="shared" si="78"/>
        <v>2.0859858931969771E-2</v>
      </c>
      <c r="FK23" s="57">
        <v>1</v>
      </c>
      <c r="FL23" s="58">
        <v>10624609.689999999</v>
      </c>
      <c r="FM23" s="29">
        <f t="shared" si="79"/>
        <v>4.5504652504811349E-5</v>
      </c>
      <c r="FN23" s="30">
        <f t="shared" si="80"/>
        <v>190137.19999999925</v>
      </c>
      <c r="FO23" s="31">
        <f t="shared" si="81"/>
        <v>1.8222023219881932E-2</v>
      </c>
      <c r="FP23" s="57">
        <v>1</v>
      </c>
      <c r="FQ23" s="58">
        <v>11231247.630000001</v>
      </c>
      <c r="FR23" s="29">
        <f t="shared" si="82"/>
        <v>4.5782751090993196E-5</v>
      </c>
      <c r="FS23" s="30">
        <f t="shared" si="83"/>
        <v>606637.94000000134</v>
      </c>
      <c r="FT23" s="31">
        <f t="shared" si="84"/>
        <v>5.7097433006972079E-2</v>
      </c>
      <c r="FU23" s="57">
        <v>1</v>
      </c>
      <c r="FV23" s="58">
        <v>11393904.210000001</v>
      </c>
      <c r="FW23" s="29">
        <f t="shared" si="85"/>
        <v>4.7194658468825447E-5</v>
      </c>
      <c r="FX23" s="30">
        <f t="shared" si="86"/>
        <v>162656.58000000007</v>
      </c>
      <c r="FY23" s="31">
        <f t="shared" si="87"/>
        <v>1.448250322301905E-2</v>
      </c>
      <c r="FZ23" s="57">
        <v>1</v>
      </c>
      <c r="GA23" s="58">
        <v>11008141.779999999</v>
      </c>
      <c r="GB23" s="29">
        <f t="shared" si="88"/>
        <v>4.7816811769149924E-5</v>
      </c>
      <c r="GC23" s="30">
        <f t="shared" si="89"/>
        <v>-385762.43000000156</v>
      </c>
      <c r="GD23" s="31">
        <f t="shared" si="90"/>
        <v>-3.3856913564485856E-2</v>
      </c>
      <c r="GE23" s="57">
        <v>1</v>
      </c>
      <c r="GF23" s="58">
        <v>10785284.789999999</v>
      </c>
      <c r="GG23" s="29">
        <f t="shared" si="91"/>
        <v>4.9055126102739589E-5</v>
      </c>
      <c r="GH23" s="30">
        <f t="shared" si="92"/>
        <v>-222856.99000000022</v>
      </c>
      <c r="GI23" s="31">
        <f t="shared" si="93"/>
        <v>-2.0244741978604878E-2</v>
      </c>
      <c r="GJ23" s="57">
        <v>1</v>
      </c>
      <c r="GK23" s="58">
        <v>10143056.140000001</v>
      </c>
      <c r="GL23" s="29">
        <f t="shared" si="94"/>
        <v>5.3829841757785859E-5</v>
      </c>
      <c r="GM23" s="30">
        <f t="shared" si="95"/>
        <v>-642228.64999999851</v>
      </c>
      <c r="GN23" s="31">
        <f t="shared" si="96"/>
        <v>-5.9546749344576051E-2</v>
      </c>
      <c r="GO23" s="57">
        <v>1</v>
      </c>
      <c r="GP23" s="58">
        <v>9423976.1199999992</v>
      </c>
      <c r="GQ23" s="29">
        <f t="shared" si="97"/>
        <v>5.5619439985206509E-5</v>
      </c>
      <c r="GR23" s="30">
        <f t="shared" si="98"/>
        <v>-719080.02000000142</v>
      </c>
      <c r="GS23" s="31">
        <f t="shared" si="99"/>
        <v>-7.0893822342582569E-2</v>
      </c>
      <c r="GT23" s="57">
        <v>1</v>
      </c>
      <c r="GU23" s="58">
        <v>8838845.4000000004</v>
      </c>
      <c r="GV23" s="29">
        <f t="shared" si="100"/>
        <v>5.6475012247107466E-5</v>
      </c>
      <c r="GW23" s="30">
        <f t="shared" si="101"/>
        <v>-585130.71999999881</v>
      </c>
      <c r="GX23" s="31">
        <f t="shared" si="102"/>
        <v>-6.2089580082679459E-2</v>
      </c>
      <c r="GY23" s="57">
        <v>1</v>
      </c>
      <c r="GZ23" s="58">
        <v>8815326.6500000004</v>
      </c>
      <c r="HA23" s="29">
        <f t="shared" si="103"/>
        <v>5.6402613292588385E-5</v>
      </c>
      <c r="HB23" s="30">
        <f t="shared" si="104"/>
        <v>-23518.75</v>
      </c>
      <c r="HC23" s="31">
        <f t="shared" si="105"/>
        <v>-2.6608396159978087E-3</v>
      </c>
      <c r="HD23" s="57">
        <v>1</v>
      </c>
      <c r="HE23" s="58">
        <v>8382714.1699999999</v>
      </c>
      <c r="HF23" s="29">
        <f t="shared" si="106"/>
        <v>6.0918113239872335E-5</v>
      </c>
      <c r="HG23" s="30">
        <f t="shared" si="107"/>
        <v>-432612.48000000045</v>
      </c>
      <c r="HH23" s="31">
        <f t="shared" si="108"/>
        <v>-4.907503682804544E-2</v>
      </c>
      <c r="HI23" s="57">
        <v>1</v>
      </c>
      <c r="HJ23" s="58">
        <v>6974745.8399999999</v>
      </c>
      <c r="HK23" s="29">
        <f t="shared" si="109"/>
        <v>6.4614754777823766E-5</v>
      </c>
      <c r="HL23" s="30">
        <f t="shared" si="110"/>
        <v>-1407968.33</v>
      </c>
      <c r="HM23" s="31">
        <f t="shared" si="111"/>
        <v>-0.16796091354740778</v>
      </c>
      <c r="HN23" s="57">
        <v>1</v>
      </c>
      <c r="HO23" s="58">
        <v>7588549.0700000003</v>
      </c>
      <c r="HP23" s="29">
        <f t="shared" si="112"/>
        <v>6.8206788804790953E-5</v>
      </c>
      <c r="HQ23" s="30">
        <f t="shared" si="113"/>
        <v>613803.23000000045</v>
      </c>
      <c r="HR23" s="31">
        <f t="shared" si="114"/>
        <v>8.8003669822612554E-2</v>
      </c>
      <c r="HS23" s="57">
        <v>1</v>
      </c>
      <c r="HT23" s="58">
        <v>7549542.7199999997</v>
      </c>
      <c r="HU23" s="29">
        <f t="shared" si="115"/>
        <v>6.9527523357951974E-5</v>
      </c>
      <c r="HV23" s="30">
        <f t="shared" si="116"/>
        <v>-39006.350000000559</v>
      </c>
      <c r="HW23" s="31">
        <f t="shared" si="117"/>
        <v>-5.1401591582513886E-3</v>
      </c>
      <c r="HX23" s="57">
        <v>1</v>
      </c>
      <c r="HY23" s="58">
        <v>7597342.6699999999</v>
      </c>
      <c r="HZ23" s="29">
        <f t="shared" si="118"/>
        <v>6.9863309185318331E-5</v>
      </c>
      <c r="IA23" s="30">
        <f t="shared" si="119"/>
        <v>47799.950000000186</v>
      </c>
      <c r="IB23" s="31">
        <f t="shared" si="120"/>
        <v>6.3315026847083249E-3</v>
      </c>
      <c r="IC23" s="57">
        <v>1</v>
      </c>
      <c r="ID23" s="58">
        <v>7541135.6500000004</v>
      </c>
      <c r="IE23" s="29">
        <f t="shared" si="121"/>
        <v>6.9911914799447987E-5</v>
      </c>
      <c r="IF23" s="30">
        <f t="shared" si="122"/>
        <v>-56207.019999999553</v>
      </c>
      <c r="IG23" s="31">
        <f t="shared" si="123"/>
        <v>-7.3982473137544488E-3</v>
      </c>
      <c r="IH23" s="57">
        <v>1</v>
      </c>
      <c r="II23" s="58">
        <v>7075851.5999999996</v>
      </c>
      <c r="IJ23" s="29">
        <f t="shared" si="124"/>
        <v>6.9003905698498719E-5</v>
      </c>
      <c r="IK23" s="30">
        <f t="shared" si="125"/>
        <v>-465284.05000000075</v>
      </c>
      <c r="IL23" s="31">
        <f t="shared" si="126"/>
        <v>-6.1699466976170986E-2</v>
      </c>
      <c r="IM23" s="57">
        <v>1</v>
      </c>
      <c r="IN23" s="58">
        <v>7300264.04</v>
      </c>
      <c r="IO23" s="29">
        <f t="shared" si="14"/>
        <v>1.8904194318563523E-4</v>
      </c>
      <c r="IP23" s="30">
        <f t="shared" si="127"/>
        <v>224412.44000000041</v>
      </c>
      <c r="IQ23" s="31">
        <f t="shared" si="128"/>
        <v>3.1715255305806642E-2</v>
      </c>
      <c r="IR23" s="57">
        <v>0</v>
      </c>
      <c r="IS23" s="58">
        <v>0</v>
      </c>
      <c r="IT23" s="98">
        <v>0</v>
      </c>
      <c r="IU23" s="30">
        <f t="shared" si="129"/>
        <v>-7300264.04</v>
      </c>
      <c r="IV23" s="31">
        <f t="shared" si="130"/>
        <v>-1</v>
      </c>
    </row>
    <row r="24" spans="1:25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31"/>
        <v>0.12924493926375702</v>
      </c>
      <c r="N24" s="27">
        <v>2</v>
      </c>
      <c r="O24" s="28">
        <v>5902631173</v>
      </c>
      <c r="P24" s="29">
        <f t="shared" si="132"/>
        <v>0.13331490611299049</v>
      </c>
      <c r="Q24" s="27">
        <v>2</v>
      </c>
      <c r="R24" s="28">
        <v>11295570801.049999</v>
      </c>
      <c r="S24" s="29">
        <f t="shared" si="133"/>
        <v>0.13211551967749724</v>
      </c>
      <c r="T24" s="48">
        <v>2</v>
      </c>
      <c r="U24" s="49">
        <v>16872556400.119999</v>
      </c>
      <c r="V24" s="29">
        <f t="shared" si="134"/>
        <v>0.13020868842500607</v>
      </c>
      <c r="W24" s="48">
        <v>2</v>
      </c>
      <c r="X24" s="49">
        <v>21462137730.510002</v>
      </c>
      <c r="Y24" s="29">
        <f t="shared" si="135"/>
        <v>0.14474401930296013</v>
      </c>
      <c r="Z24" s="48">
        <v>2</v>
      </c>
      <c r="AA24" s="49">
        <v>36751172036</v>
      </c>
      <c r="AB24" s="29">
        <f t="shared" si="136"/>
        <v>0.1841187884420187</v>
      </c>
      <c r="AC24" s="48">
        <v>2</v>
      </c>
      <c r="AD24" s="49">
        <v>43042434099.800003</v>
      </c>
      <c r="AE24" s="29">
        <f t="shared" si="137"/>
        <v>0.20121501704143782</v>
      </c>
      <c r="AF24" s="48">
        <v>2</v>
      </c>
      <c r="AG24" s="49">
        <v>57506624377.529999</v>
      </c>
      <c r="AH24" s="29">
        <f t="shared" si="15"/>
        <v>0.21224619673578771</v>
      </c>
      <c r="AI24" s="48">
        <v>2</v>
      </c>
      <c r="AJ24" s="49">
        <v>65784096756.790001</v>
      </c>
      <c r="AK24" s="29">
        <f t="shared" si="16"/>
        <v>0.23721990504807658</v>
      </c>
      <c r="AL24" s="50">
        <v>3</v>
      </c>
      <c r="AM24" s="55">
        <v>90626746169.809998</v>
      </c>
      <c r="AN24" s="33">
        <f t="shared" si="17"/>
        <v>0.26875790846079872</v>
      </c>
      <c r="AO24" s="57">
        <v>3</v>
      </c>
      <c r="AP24" s="58">
        <v>109397555061.75</v>
      </c>
      <c r="AQ24" s="29">
        <f t="shared" si="18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9"/>
        <v>0.27101978257902709</v>
      </c>
      <c r="BR24" s="30">
        <f t="shared" si="20"/>
        <v>-2167349729.4600067</v>
      </c>
      <c r="BS24" s="31">
        <f t="shared" si="21"/>
        <v>-2.4202821013702684E-2</v>
      </c>
      <c r="BT24" s="57">
        <v>4</v>
      </c>
      <c r="BU24" s="58">
        <v>83618782508.490005</v>
      </c>
      <c r="BV24" s="29">
        <f t="shared" si="22"/>
        <v>0.26935399112472369</v>
      </c>
      <c r="BW24" s="30">
        <f t="shared" si="23"/>
        <v>-3763335083.769989</v>
      </c>
      <c r="BX24" s="31">
        <f t="shared" si="24"/>
        <v>-4.3067565624014266E-2</v>
      </c>
      <c r="BY24" s="57">
        <v>4</v>
      </c>
      <c r="BZ24" s="58">
        <v>81102462638.610001</v>
      </c>
      <c r="CA24" s="29">
        <f t="shared" si="25"/>
        <v>0.26624742759001324</v>
      </c>
      <c r="CB24" s="30">
        <f t="shared" si="26"/>
        <v>-2516319869.8800049</v>
      </c>
      <c r="CC24" s="31">
        <f t="shared" si="27"/>
        <v>-3.0092758999744073E-2</v>
      </c>
      <c r="CD24" s="57">
        <v>4</v>
      </c>
      <c r="CE24" s="58">
        <v>79357035315.410004</v>
      </c>
      <c r="CF24" s="29">
        <f t="shared" si="28"/>
        <v>0.26712384488516688</v>
      </c>
      <c r="CG24" s="30">
        <f t="shared" si="29"/>
        <v>-1745427323.1999969</v>
      </c>
      <c r="CH24" s="31">
        <f t="shared" si="30"/>
        <v>-2.1521261702959201E-2</v>
      </c>
      <c r="CI24" s="57">
        <v>4</v>
      </c>
      <c r="CJ24" s="58">
        <v>78611835699.659988</v>
      </c>
      <c r="CK24" s="29">
        <f t="shared" si="31"/>
        <v>0.26787358470217615</v>
      </c>
      <c r="CL24" s="30">
        <f t="shared" si="32"/>
        <v>-745199615.75001526</v>
      </c>
      <c r="CM24" s="31">
        <f t="shared" si="33"/>
        <v>-9.3904669294684207E-3</v>
      </c>
      <c r="CN24" s="57">
        <v>4</v>
      </c>
      <c r="CO24" s="58">
        <v>75638716406.789993</v>
      </c>
      <c r="CP24" s="29">
        <f t="shared" si="34"/>
        <v>0.26438203674400579</v>
      </c>
      <c r="CQ24" s="30">
        <f t="shared" si="35"/>
        <v>-2973119292.8699951</v>
      </c>
      <c r="CR24" s="31">
        <f t="shared" si="36"/>
        <v>-3.7820250174909149E-2</v>
      </c>
      <c r="CS24" s="57">
        <v>4</v>
      </c>
      <c r="CT24" s="58">
        <v>76838723717.500015</v>
      </c>
      <c r="CU24" s="29">
        <f t="shared" si="37"/>
        <v>0.26297852130288762</v>
      </c>
      <c r="CV24" s="30">
        <f t="shared" si="38"/>
        <v>1200007310.710022</v>
      </c>
      <c r="CW24" s="31">
        <f t="shared" si="39"/>
        <v>1.5864987769706504E-2</v>
      </c>
      <c r="CX24" s="57">
        <v>4</v>
      </c>
      <c r="CY24" s="58">
        <v>77958744730.48999</v>
      </c>
      <c r="CZ24" s="29">
        <f t="shared" si="40"/>
        <v>0.26478315024269777</v>
      </c>
      <c r="DA24" s="30">
        <f t="shared" si="41"/>
        <v>1120021012.989975</v>
      </c>
      <c r="DB24" s="31">
        <f t="shared" si="42"/>
        <v>1.4576257371319278E-2</v>
      </c>
      <c r="DC24" s="57">
        <v>4</v>
      </c>
      <c r="DD24" s="58">
        <v>74436868750.610001</v>
      </c>
      <c r="DE24" s="29">
        <f t="shared" si="43"/>
        <v>0.26515974498709288</v>
      </c>
      <c r="DF24" s="30">
        <f t="shared" si="44"/>
        <v>-3521875979.8799896</v>
      </c>
      <c r="DG24" s="31">
        <f t="shared" si="45"/>
        <v>-4.5176150437714391E-2</v>
      </c>
      <c r="DH24" s="57">
        <v>4</v>
      </c>
      <c r="DI24" s="58">
        <v>69196660566.139999</v>
      </c>
      <c r="DJ24" s="29">
        <f t="shared" si="46"/>
        <v>0.26137441139035378</v>
      </c>
      <c r="DK24" s="30">
        <f t="shared" si="47"/>
        <v>-5240208184.4700012</v>
      </c>
      <c r="DL24" s="31">
        <f t="shared" si="48"/>
        <v>-7.0398020126646699E-2</v>
      </c>
      <c r="DM24" s="57">
        <v>4</v>
      </c>
      <c r="DN24" s="58">
        <v>67992888809.590004</v>
      </c>
      <c r="DO24" s="29">
        <f t="shared" si="49"/>
        <v>0.26077625199932325</v>
      </c>
      <c r="DP24" s="30">
        <f t="shared" si="50"/>
        <v>-1203771756.5499954</v>
      </c>
      <c r="DQ24" s="31">
        <f t="shared" si="51"/>
        <v>-1.739638512467518E-2</v>
      </c>
      <c r="DR24" s="57">
        <v>4</v>
      </c>
      <c r="DS24" s="58">
        <v>68779662565.410004</v>
      </c>
      <c r="DT24" s="29">
        <f t="shared" si="52"/>
        <v>0.25915700437421307</v>
      </c>
      <c r="DU24" s="30">
        <f t="shared" si="53"/>
        <v>786773755.81999969</v>
      </c>
      <c r="DV24" s="31">
        <f t="shared" si="54"/>
        <v>1.1571412387305859E-2</v>
      </c>
      <c r="DW24" s="57">
        <v>4</v>
      </c>
      <c r="DX24" s="58">
        <v>68779662565.410004</v>
      </c>
      <c r="DY24" s="29">
        <f t="shared" si="55"/>
        <v>0.25915700437421307</v>
      </c>
      <c r="DZ24" s="30">
        <f t="shared" si="56"/>
        <v>0</v>
      </c>
      <c r="EA24" s="31">
        <f t="shared" si="57"/>
        <v>0</v>
      </c>
      <c r="EB24" s="57">
        <v>4</v>
      </c>
      <c r="EC24" s="58">
        <v>64452425324.32</v>
      </c>
      <c r="ED24" s="29">
        <f t="shared" si="58"/>
        <v>0.2589083187743933</v>
      </c>
      <c r="EE24" s="30">
        <f t="shared" si="59"/>
        <v>-4327237241.090004</v>
      </c>
      <c r="EF24" s="31">
        <f t="shared" si="60"/>
        <v>-6.2914487796080235E-2</v>
      </c>
      <c r="EG24" s="57">
        <v>4</v>
      </c>
      <c r="EH24" s="58">
        <v>64896998846.549995</v>
      </c>
      <c r="EI24" s="29">
        <f t="shared" si="61"/>
        <v>0.25915371658568304</v>
      </c>
      <c r="EJ24" s="30">
        <f t="shared" si="62"/>
        <v>444573522.22999573</v>
      </c>
      <c r="EK24" s="31">
        <f t="shared" si="63"/>
        <v>6.8977004355217589E-3</v>
      </c>
      <c r="EL24" s="57">
        <v>4</v>
      </c>
      <c r="EM24" s="58">
        <v>64233584402.099998</v>
      </c>
      <c r="EN24" s="29">
        <f t="shared" si="64"/>
        <v>0.25764230257060683</v>
      </c>
      <c r="EO24" s="30">
        <f t="shared" si="65"/>
        <v>-663414444.44999695</v>
      </c>
      <c r="EP24" s="31">
        <f t="shared" si="66"/>
        <v>-1.0222575099638292E-2</v>
      </c>
      <c r="EQ24" s="57">
        <v>4</v>
      </c>
      <c r="ER24" s="58">
        <v>64349008656.43</v>
      </c>
      <c r="ES24" s="29">
        <f t="shared" si="67"/>
        <v>0.25994308320428899</v>
      </c>
      <c r="ET24" s="30">
        <f t="shared" si="68"/>
        <v>115424254.33000183</v>
      </c>
      <c r="EU24" s="31">
        <f t="shared" si="69"/>
        <v>1.7969455605567645E-3</v>
      </c>
      <c r="EV24" s="57">
        <v>4</v>
      </c>
      <c r="EW24" s="58">
        <v>62076131337.870003</v>
      </c>
      <c r="EX24" s="29">
        <f t="shared" si="70"/>
        <v>0.2576003553333302</v>
      </c>
      <c r="EY24" s="30">
        <f t="shared" si="71"/>
        <v>-2272877318.5599976</v>
      </c>
      <c r="EZ24" s="31">
        <f t="shared" si="72"/>
        <v>-3.532109298987441E-2</v>
      </c>
      <c r="FA24" s="57">
        <v>4</v>
      </c>
      <c r="FB24" s="58">
        <v>58941666980.129997</v>
      </c>
      <c r="FC24" s="29">
        <f t="shared" si="73"/>
        <v>0.25529178451440288</v>
      </c>
      <c r="FD24" s="30">
        <f t="shared" si="74"/>
        <v>-3134464357.7400055</v>
      </c>
      <c r="FE24" s="31">
        <f t="shared" si="75"/>
        <v>-5.0493874057319067E-2</v>
      </c>
      <c r="FF24" s="57">
        <v>4</v>
      </c>
      <c r="FG24" s="58">
        <v>58221167175.609993</v>
      </c>
      <c r="FH24" s="29">
        <f t="shared" si="76"/>
        <v>0.25237583163470667</v>
      </c>
      <c r="FI24" s="30">
        <f t="shared" si="77"/>
        <v>-720499804.52000427</v>
      </c>
      <c r="FJ24" s="31">
        <f t="shared" si="78"/>
        <v>-1.2223946851772858E-2</v>
      </c>
      <c r="FK24" s="57">
        <v>4</v>
      </c>
      <c r="FL24" s="58">
        <v>59188224100.37001</v>
      </c>
      <c r="FM24" s="29">
        <f t="shared" si="79"/>
        <v>0.25350009540578594</v>
      </c>
      <c r="FN24" s="30">
        <f t="shared" si="80"/>
        <v>967056924.7600174</v>
      </c>
      <c r="FO24" s="31">
        <f t="shared" si="81"/>
        <v>1.6610057332638581E-2</v>
      </c>
      <c r="FP24" s="57">
        <v>4</v>
      </c>
      <c r="FQ24" s="58">
        <v>62008478665.180008</v>
      </c>
      <c r="FR24" s="29">
        <f t="shared" si="82"/>
        <v>0.25276966885459884</v>
      </c>
      <c r="FS24" s="30">
        <f t="shared" si="83"/>
        <v>2820254564.8099976</v>
      </c>
      <c r="FT24" s="31">
        <f t="shared" si="84"/>
        <v>4.7648913405941622E-2</v>
      </c>
      <c r="FU24" s="57">
        <v>4</v>
      </c>
      <c r="FV24" s="58">
        <v>60766231493.450005</v>
      </c>
      <c r="FW24" s="29">
        <f t="shared" si="85"/>
        <v>0.25169963595568595</v>
      </c>
      <c r="FX24" s="30">
        <f t="shared" si="86"/>
        <v>-1242247171.7300034</v>
      </c>
      <c r="FY24" s="31">
        <f t="shared" si="87"/>
        <v>-2.0033505070131158E-2</v>
      </c>
      <c r="FZ24" s="57">
        <v>4</v>
      </c>
      <c r="GA24" s="58">
        <v>57553773918.939995</v>
      </c>
      <c r="GB24" s="29">
        <f t="shared" si="88"/>
        <v>0.25000022974687414</v>
      </c>
      <c r="GC24" s="30">
        <f t="shared" si="89"/>
        <v>-3212457574.5100098</v>
      </c>
      <c r="GD24" s="31">
        <f t="shared" si="90"/>
        <v>-5.2865835111994407E-2</v>
      </c>
      <c r="GE24" s="57">
        <v>4</v>
      </c>
      <c r="GF24" s="58">
        <v>54552195875.75</v>
      </c>
      <c r="GG24" s="29">
        <f t="shared" si="91"/>
        <v>0.24812185305922432</v>
      </c>
      <c r="GH24" s="30">
        <f t="shared" si="92"/>
        <v>-3001578043.1899948</v>
      </c>
      <c r="GI24" s="31">
        <f t="shared" si="93"/>
        <v>-5.2152584249600793E-2</v>
      </c>
      <c r="GJ24" s="57">
        <v>4</v>
      </c>
      <c r="GK24" s="58">
        <v>46143476575.990005</v>
      </c>
      <c r="GL24" s="29">
        <f t="shared" si="94"/>
        <v>0.24488635456173669</v>
      </c>
      <c r="GM24" s="30">
        <f t="shared" si="95"/>
        <v>-8408719299.7599945</v>
      </c>
      <c r="GN24" s="31">
        <f t="shared" si="96"/>
        <v>-0.15414080340435771</v>
      </c>
      <c r="GO24" s="57">
        <v>4</v>
      </c>
      <c r="GP24" s="58">
        <v>41654021006.18</v>
      </c>
      <c r="GQ24" s="29">
        <f t="shared" si="97"/>
        <v>0.24583819950254288</v>
      </c>
      <c r="GR24" s="30">
        <f t="shared" si="98"/>
        <v>-4489455569.8100052</v>
      </c>
      <c r="GS24" s="31">
        <f t="shared" si="99"/>
        <v>-9.7293396660667289E-2</v>
      </c>
      <c r="GT24" s="57">
        <v>4</v>
      </c>
      <c r="GU24" s="58">
        <v>38579113633.800003</v>
      </c>
      <c r="GV24" s="29">
        <f t="shared" si="100"/>
        <v>0.24649779652797249</v>
      </c>
      <c r="GW24" s="30">
        <f t="shared" si="101"/>
        <v>-3074907372.3799973</v>
      </c>
      <c r="GX24" s="31">
        <f t="shared" si="102"/>
        <v>-7.382018105584065E-2</v>
      </c>
      <c r="GY24" s="57">
        <v>4</v>
      </c>
      <c r="GZ24" s="58">
        <v>37917124643.309998</v>
      </c>
      <c r="HA24" s="29">
        <f t="shared" si="103"/>
        <v>0.24260302576802267</v>
      </c>
      <c r="HB24" s="30">
        <f t="shared" si="104"/>
        <v>-661988990.49000549</v>
      </c>
      <c r="HC24" s="31">
        <f t="shared" si="105"/>
        <v>-1.715925868006523E-2</v>
      </c>
      <c r="HD24" s="57">
        <v>4</v>
      </c>
      <c r="HE24" s="58">
        <v>33425652138.719997</v>
      </c>
      <c r="HF24" s="29">
        <f t="shared" si="106"/>
        <v>0.24290791989429431</v>
      </c>
      <c r="HG24" s="30">
        <f t="shared" si="107"/>
        <v>-4491472504.5900002</v>
      </c>
      <c r="HH24" s="31">
        <f t="shared" si="108"/>
        <v>-0.11845498694433478</v>
      </c>
      <c r="HI24" s="57">
        <v>4</v>
      </c>
      <c r="HJ24" s="58">
        <v>25813248218.040001</v>
      </c>
      <c r="HK24" s="29">
        <f t="shared" si="109"/>
        <v>0.23913655664157521</v>
      </c>
      <c r="HL24" s="30">
        <f t="shared" si="110"/>
        <v>-7612403920.6799965</v>
      </c>
      <c r="HM24" s="31">
        <f t="shared" si="111"/>
        <v>-0.22774137327486427</v>
      </c>
      <c r="HN24" s="57">
        <v>4</v>
      </c>
      <c r="HO24" s="58">
        <v>26407632698.730003</v>
      </c>
      <c r="HP24" s="29">
        <f t="shared" si="112"/>
        <v>0.23735496861151203</v>
      </c>
      <c r="HQ24" s="30">
        <f t="shared" si="113"/>
        <v>594384480.69000244</v>
      </c>
      <c r="HR24" s="31">
        <f t="shared" si="114"/>
        <v>2.3026334216807606E-2</v>
      </c>
      <c r="HS24" s="57">
        <v>4</v>
      </c>
      <c r="HT24" s="58">
        <v>25664403696.149998</v>
      </c>
      <c r="HU24" s="29">
        <f t="shared" si="115"/>
        <v>0.23635635874009306</v>
      </c>
      <c r="HV24" s="30">
        <f t="shared" si="116"/>
        <v>-743229002.58000565</v>
      </c>
      <c r="HW24" s="31">
        <f t="shared" si="117"/>
        <v>-2.8144476676841581E-2</v>
      </c>
      <c r="HX24" s="57">
        <v>4</v>
      </c>
      <c r="HY24" s="58">
        <v>25678344405.769997</v>
      </c>
      <c r="HZ24" s="29">
        <f t="shared" si="118"/>
        <v>0.23613178877284979</v>
      </c>
      <c r="IA24" s="30">
        <f t="shared" si="119"/>
        <v>13940709.619998932</v>
      </c>
      <c r="IB24" s="31">
        <f t="shared" si="120"/>
        <v>5.4319242266634947E-4</v>
      </c>
      <c r="IC24" s="57">
        <v>4</v>
      </c>
      <c r="ID24" s="58">
        <v>25431141311.369999</v>
      </c>
      <c r="IE24" s="29">
        <f t="shared" si="121"/>
        <v>0.235765522214578</v>
      </c>
      <c r="IF24" s="30">
        <f t="shared" si="122"/>
        <v>-247203094.39999771</v>
      </c>
      <c r="IG24" s="31">
        <f t="shared" si="123"/>
        <v>-9.626909371324207E-3</v>
      </c>
      <c r="IH24" s="57">
        <v>4</v>
      </c>
      <c r="II24" s="58">
        <v>24289845013.630001</v>
      </c>
      <c r="IJ24" s="29">
        <f t="shared" si="124"/>
        <v>0.23687525820237296</v>
      </c>
      <c r="IK24" s="30">
        <f t="shared" si="125"/>
        <v>-1141296297.7399979</v>
      </c>
      <c r="IL24" s="31">
        <f t="shared" si="126"/>
        <v>-4.487790318831409E-2</v>
      </c>
      <c r="IM24" s="57">
        <v>4</v>
      </c>
      <c r="IN24" s="58">
        <v>23742019698.380001</v>
      </c>
      <c r="IO24" s="29">
        <f t="shared" si="14"/>
        <v>0.61480482272164294</v>
      </c>
      <c r="IP24" s="30">
        <f t="shared" si="127"/>
        <v>-547825315.25</v>
      </c>
      <c r="IQ24" s="31">
        <f t="shared" si="128"/>
        <v>-2.255367685312909E-2</v>
      </c>
      <c r="IR24" s="57">
        <v>0</v>
      </c>
      <c r="IS24" s="58">
        <v>0</v>
      </c>
      <c r="IT24" s="98">
        <v>0</v>
      </c>
      <c r="IU24" s="30">
        <f t="shared" si="129"/>
        <v>-23742019698.380001</v>
      </c>
      <c r="IV24" s="31">
        <f t="shared" si="130"/>
        <v>-1</v>
      </c>
    </row>
    <row r="25" spans="1:25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31"/>
        <v>1.373555295737911E-4</v>
      </c>
      <c r="N25" s="27">
        <v>1</v>
      </c>
      <c r="O25" s="28">
        <v>4695401.04</v>
      </c>
      <c r="P25" s="33">
        <f t="shared" si="132"/>
        <v>1.0604879933439776E-4</v>
      </c>
      <c r="Q25" s="27">
        <v>1</v>
      </c>
      <c r="R25" s="28">
        <v>7184655.8600000003</v>
      </c>
      <c r="S25" s="35">
        <f t="shared" si="133"/>
        <v>8.4033340091112607E-5</v>
      </c>
      <c r="T25" s="48">
        <v>1</v>
      </c>
      <c r="U25" s="49">
        <v>14173275.75</v>
      </c>
      <c r="V25" s="35">
        <f t="shared" si="134"/>
        <v>1.0937783240009314E-4</v>
      </c>
      <c r="W25" s="48">
        <v>1</v>
      </c>
      <c r="X25" s="49">
        <v>18913008.300000001</v>
      </c>
      <c r="Y25" s="29">
        <f t="shared" si="135"/>
        <v>1.2755229105442859E-4</v>
      </c>
      <c r="Z25" s="48">
        <v>1</v>
      </c>
      <c r="AA25" s="49">
        <v>28771496.609999999</v>
      </c>
      <c r="AB25" s="29">
        <f t="shared" si="136"/>
        <v>1.4414160975077884E-4</v>
      </c>
      <c r="AC25" s="48">
        <v>1</v>
      </c>
      <c r="AD25" s="49">
        <v>25596990.960000001</v>
      </c>
      <c r="AE25" s="29">
        <f t="shared" si="137"/>
        <v>1.1966095970046132E-4</v>
      </c>
      <c r="AF25" s="48">
        <v>1</v>
      </c>
      <c r="AG25" s="49">
        <v>46713841.840000004</v>
      </c>
      <c r="AH25" s="29">
        <f t="shared" si="15"/>
        <v>1.7241205465941435E-4</v>
      </c>
      <c r="AI25" s="48">
        <v>1</v>
      </c>
      <c r="AJ25" s="49">
        <v>134383678.05000001</v>
      </c>
      <c r="AK25" s="29">
        <f t="shared" si="16"/>
        <v>4.8459255228341968E-4</v>
      </c>
      <c r="AL25" s="50">
        <v>1</v>
      </c>
      <c r="AM25" s="55">
        <v>251297508.09</v>
      </c>
      <c r="AN25" s="33">
        <f t="shared" si="17"/>
        <v>7.4523466338657636E-4</v>
      </c>
      <c r="AO25" s="57">
        <v>1</v>
      </c>
      <c r="AP25" s="58">
        <v>363096619.58999997</v>
      </c>
      <c r="AQ25" s="29">
        <f t="shared" si="18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9"/>
        <v>8.3437428459145243E-4</v>
      </c>
      <c r="BR25" s="30">
        <f t="shared" si="20"/>
        <v>-10740829.589999974</v>
      </c>
      <c r="BS25" s="31">
        <f t="shared" si="21"/>
        <v>-3.839307738467776E-2</v>
      </c>
      <c r="BT25" s="57">
        <v>1</v>
      </c>
      <c r="BU25" s="58">
        <v>257514322.68000001</v>
      </c>
      <c r="BV25" s="29">
        <f t="shared" si="22"/>
        <v>8.2950873601389042E-4</v>
      </c>
      <c r="BW25" s="30">
        <f t="shared" si="23"/>
        <v>-11504385.689999998</v>
      </c>
      <c r="BX25" s="31">
        <f t="shared" si="24"/>
        <v>-4.2764258886327046E-2</v>
      </c>
      <c r="BY25" s="57">
        <v>1</v>
      </c>
      <c r="BZ25" s="58">
        <v>254373255.99000001</v>
      </c>
      <c r="CA25" s="29">
        <f t="shared" si="25"/>
        <v>8.3506989617342857E-4</v>
      </c>
      <c r="CB25" s="30">
        <f t="shared" si="26"/>
        <v>-3141066.6899999976</v>
      </c>
      <c r="CC25" s="31">
        <f t="shared" si="27"/>
        <v>-1.2197638784943399E-2</v>
      </c>
      <c r="CD25" s="57">
        <v>1</v>
      </c>
      <c r="CE25" s="58">
        <v>251035607.66</v>
      </c>
      <c r="CF25" s="29">
        <f t="shared" si="28"/>
        <v>8.4501136483612843E-4</v>
      </c>
      <c r="CG25" s="30">
        <f t="shared" si="29"/>
        <v>-3337648.3300000131</v>
      </c>
      <c r="CH25" s="31">
        <f t="shared" si="30"/>
        <v>-1.3121066194675842E-2</v>
      </c>
      <c r="CI25" s="57">
        <v>1</v>
      </c>
      <c r="CJ25" s="58">
        <v>246678006.28</v>
      </c>
      <c r="CK25" s="29">
        <f t="shared" si="31"/>
        <v>8.4056708791110598E-4</v>
      </c>
      <c r="CL25" s="30">
        <f t="shared" si="32"/>
        <v>-4357601.3799999952</v>
      </c>
      <c r="CM25" s="31">
        <f t="shared" si="33"/>
        <v>-1.7358499141292678E-2</v>
      </c>
      <c r="CN25" s="57">
        <v>1</v>
      </c>
      <c r="CO25" s="58">
        <v>241796806.38</v>
      </c>
      <c r="CP25" s="29">
        <f t="shared" si="34"/>
        <v>8.4515887082401353E-4</v>
      </c>
      <c r="CQ25" s="30">
        <f t="shared" si="35"/>
        <v>-4881199.900000006</v>
      </c>
      <c r="CR25" s="31">
        <f t="shared" si="36"/>
        <v>-1.9787738573091268E-2</v>
      </c>
      <c r="CS25" s="57">
        <v>1</v>
      </c>
      <c r="CT25" s="58">
        <v>248314699.59999999</v>
      </c>
      <c r="CU25" s="29">
        <f t="shared" si="37"/>
        <v>8.4985056179045224E-4</v>
      </c>
      <c r="CV25" s="30">
        <f t="shared" si="38"/>
        <v>6517893.2199999988</v>
      </c>
      <c r="CW25" s="31">
        <f t="shared" si="39"/>
        <v>2.6956076540385277E-2</v>
      </c>
      <c r="CX25" s="57">
        <v>1</v>
      </c>
      <c r="CY25" s="58">
        <v>249678800.65000001</v>
      </c>
      <c r="CZ25" s="29">
        <f t="shared" si="40"/>
        <v>8.4802211238105469E-4</v>
      </c>
      <c r="DA25" s="30">
        <f t="shared" si="41"/>
        <v>1364101.0500000119</v>
      </c>
      <c r="DB25" s="31">
        <f t="shared" si="42"/>
        <v>5.4934365633504036E-3</v>
      </c>
      <c r="DC25" s="57">
        <v>1</v>
      </c>
      <c r="DD25" s="58">
        <v>237810641.34999999</v>
      </c>
      <c r="DE25" s="29">
        <f t="shared" si="43"/>
        <v>8.4713140240824886E-4</v>
      </c>
      <c r="DF25" s="30">
        <f t="shared" si="44"/>
        <v>-11868159.300000012</v>
      </c>
      <c r="DG25" s="31">
        <f t="shared" si="45"/>
        <v>-4.7533708384945382E-2</v>
      </c>
      <c r="DH25" s="57">
        <v>1</v>
      </c>
      <c r="DI25" s="58">
        <v>225532238.78999999</v>
      </c>
      <c r="DJ25" s="29">
        <f t="shared" si="46"/>
        <v>8.5189596840356998E-4</v>
      </c>
      <c r="DK25" s="30">
        <f t="shared" si="47"/>
        <v>-12278402.560000002</v>
      </c>
      <c r="DL25" s="31">
        <f t="shared" si="48"/>
        <v>-5.1631005619841672E-2</v>
      </c>
      <c r="DM25" s="57">
        <v>1</v>
      </c>
      <c r="DN25" s="58">
        <v>225055916.15000001</v>
      </c>
      <c r="DO25" s="29">
        <f t="shared" si="49"/>
        <v>8.6316730074856274E-4</v>
      </c>
      <c r="DP25" s="30">
        <f t="shared" si="50"/>
        <v>-476322.63999998569</v>
      </c>
      <c r="DQ25" s="31">
        <f t="shared" si="51"/>
        <v>-2.1119935781930689E-3</v>
      </c>
      <c r="DR25" s="57">
        <v>1</v>
      </c>
      <c r="DS25" s="58">
        <v>229633713.09999999</v>
      </c>
      <c r="DT25" s="29">
        <f t="shared" si="52"/>
        <v>8.6524392488445084E-4</v>
      </c>
      <c r="DU25" s="30">
        <f t="shared" si="53"/>
        <v>4577796.9499999881</v>
      </c>
      <c r="DV25" s="31">
        <f t="shared" si="54"/>
        <v>2.0340709226007999E-2</v>
      </c>
      <c r="DW25" s="57">
        <v>1</v>
      </c>
      <c r="DX25" s="58">
        <v>229633713.09999999</v>
      </c>
      <c r="DY25" s="29">
        <f t="shared" si="55"/>
        <v>8.6524392488445084E-4</v>
      </c>
      <c r="DZ25" s="30">
        <f t="shared" si="56"/>
        <v>0</v>
      </c>
      <c r="EA25" s="31">
        <f t="shared" si="57"/>
        <v>0</v>
      </c>
      <c r="EB25" s="57">
        <v>1</v>
      </c>
      <c r="EC25" s="58">
        <v>216965866.25</v>
      </c>
      <c r="ED25" s="29">
        <f t="shared" si="58"/>
        <v>8.7156173533505486E-4</v>
      </c>
      <c r="EE25" s="30">
        <f t="shared" si="59"/>
        <v>-12667846.849999994</v>
      </c>
      <c r="EF25" s="31">
        <f t="shared" si="60"/>
        <v>-5.5165448831476456E-2</v>
      </c>
      <c r="EG25" s="57">
        <v>1</v>
      </c>
      <c r="EH25" s="58">
        <v>220705870.53</v>
      </c>
      <c r="EI25" s="29">
        <f t="shared" si="61"/>
        <v>8.8134655895830735E-4</v>
      </c>
      <c r="EJ25" s="30">
        <f t="shared" si="62"/>
        <v>3740004.2800000012</v>
      </c>
      <c r="EK25" s="31">
        <f t="shared" si="63"/>
        <v>1.7237754235915444E-2</v>
      </c>
      <c r="EL25" s="57">
        <v>1</v>
      </c>
      <c r="EM25" s="58">
        <v>217651125.97</v>
      </c>
      <c r="EN25" s="29">
        <f t="shared" si="64"/>
        <v>8.7300339493685017E-4</v>
      </c>
      <c r="EO25" s="30">
        <f t="shared" si="65"/>
        <v>-3054744.5600000024</v>
      </c>
      <c r="EP25" s="31">
        <f t="shared" si="66"/>
        <v>-1.3840794323523798E-2</v>
      </c>
      <c r="EQ25" s="57">
        <v>1</v>
      </c>
      <c r="ER25" s="58">
        <v>218619716.62</v>
      </c>
      <c r="ES25" s="29">
        <f t="shared" si="67"/>
        <v>8.831322249402238E-4</v>
      </c>
      <c r="ET25" s="30">
        <f t="shared" si="68"/>
        <v>968590.65000000596</v>
      </c>
      <c r="EU25" s="31">
        <f t="shared" si="69"/>
        <v>4.4501982045041747E-3</v>
      </c>
      <c r="EV25" s="57">
        <v>1</v>
      </c>
      <c r="EW25" s="58">
        <v>210684203.19999999</v>
      </c>
      <c r="EX25" s="29">
        <f t="shared" si="70"/>
        <v>8.7428653232341988E-4</v>
      </c>
      <c r="EY25" s="30">
        <f t="shared" si="71"/>
        <v>-7935513.4200000167</v>
      </c>
      <c r="EZ25" s="31">
        <f t="shared" si="72"/>
        <v>-3.6298251331984624E-2</v>
      </c>
      <c r="FA25" s="57">
        <v>1</v>
      </c>
      <c r="FB25" s="58">
        <v>200825771.11000001</v>
      </c>
      <c r="FC25" s="29">
        <f t="shared" si="73"/>
        <v>8.6982897006351086E-4</v>
      </c>
      <c r="FD25" s="30">
        <f t="shared" si="74"/>
        <v>-9858432.0899999738</v>
      </c>
      <c r="FE25" s="31">
        <f t="shared" si="75"/>
        <v>-4.6792459711094157E-2</v>
      </c>
      <c r="FF25" s="57">
        <v>1</v>
      </c>
      <c r="FG25" s="58">
        <v>198317032.55000001</v>
      </c>
      <c r="FH25" s="29">
        <f t="shared" si="76"/>
        <v>8.5966029959805691E-4</v>
      </c>
      <c r="FI25" s="30">
        <f t="shared" si="77"/>
        <v>-2508738.5600000024</v>
      </c>
      <c r="FJ25" s="31">
        <f t="shared" si="78"/>
        <v>-1.2492114663042272E-2</v>
      </c>
      <c r="FK25" s="57">
        <v>1</v>
      </c>
      <c r="FL25" s="58">
        <v>205104726.88999999</v>
      </c>
      <c r="FM25" s="29">
        <f t="shared" si="79"/>
        <v>8.7845291229928337E-4</v>
      </c>
      <c r="FN25" s="30">
        <f t="shared" si="80"/>
        <v>6787694.3399999738</v>
      </c>
      <c r="FO25" s="31">
        <f t="shared" si="81"/>
        <v>3.4226481975463449E-2</v>
      </c>
      <c r="FP25" s="57">
        <v>1</v>
      </c>
      <c r="FQ25" s="58">
        <v>213632654.65000001</v>
      </c>
      <c r="FR25" s="29">
        <f t="shared" si="82"/>
        <v>8.7084631867822681E-4</v>
      </c>
      <c r="FS25" s="30">
        <f t="shared" si="83"/>
        <v>8527927.7600000203</v>
      </c>
      <c r="FT25" s="31">
        <f t="shared" si="84"/>
        <v>4.1578406745221654E-2</v>
      </c>
      <c r="FU25" s="57">
        <v>1</v>
      </c>
      <c r="FV25" s="58">
        <v>205610384.43000001</v>
      </c>
      <c r="FW25" s="29">
        <f t="shared" si="85"/>
        <v>8.516581930100109E-4</v>
      </c>
      <c r="FX25" s="30">
        <f t="shared" si="86"/>
        <v>-8022270.2199999988</v>
      </c>
      <c r="FY25" s="31">
        <f t="shared" si="87"/>
        <v>-3.7551704036740519E-2</v>
      </c>
      <c r="FZ25" s="57">
        <v>1</v>
      </c>
      <c r="GA25" s="58">
        <v>196184700.25999999</v>
      </c>
      <c r="GB25" s="29">
        <f t="shared" si="88"/>
        <v>8.5218078326018047E-4</v>
      </c>
      <c r="GC25" s="30">
        <f t="shared" si="89"/>
        <v>-9425684.1700000167</v>
      </c>
      <c r="GD25" s="31">
        <f t="shared" si="90"/>
        <v>-4.5842451956549832E-2</v>
      </c>
      <c r="GE25" s="57">
        <v>1</v>
      </c>
      <c r="GF25" s="58">
        <v>181716064.24000001</v>
      </c>
      <c r="GG25" s="29">
        <f t="shared" si="91"/>
        <v>8.2650617204394925E-4</v>
      </c>
      <c r="GH25" s="30">
        <f t="shared" si="92"/>
        <v>-14468636.019999981</v>
      </c>
      <c r="GI25" s="31">
        <f t="shared" si="93"/>
        <v>-7.3750073276993372E-2</v>
      </c>
      <c r="GJ25" s="57">
        <v>1</v>
      </c>
      <c r="GK25" s="58">
        <v>158649586.08000001</v>
      </c>
      <c r="GL25" s="29">
        <f t="shared" si="94"/>
        <v>8.4196340784766931E-4</v>
      </c>
      <c r="GM25" s="30">
        <f t="shared" si="95"/>
        <v>-23066478.159999996</v>
      </c>
      <c r="GN25" s="31">
        <f t="shared" si="96"/>
        <v>-0.12693692358169906</v>
      </c>
      <c r="GO25" s="57">
        <v>1</v>
      </c>
      <c r="GP25" s="58">
        <v>147829293.38</v>
      </c>
      <c r="GQ25" s="29">
        <f t="shared" si="97"/>
        <v>8.7247488814778495E-4</v>
      </c>
      <c r="GR25" s="30">
        <f t="shared" si="98"/>
        <v>-10820292.700000018</v>
      </c>
      <c r="GS25" s="31">
        <f t="shared" si="99"/>
        <v>-6.8202464105666313E-2</v>
      </c>
      <c r="GT25" s="57">
        <v>1</v>
      </c>
      <c r="GU25" s="58">
        <v>136577387.80000001</v>
      </c>
      <c r="GV25" s="29">
        <f t="shared" si="100"/>
        <v>8.7264900556841354E-4</v>
      </c>
      <c r="GW25" s="30">
        <f t="shared" si="101"/>
        <v>-11251905.579999983</v>
      </c>
      <c r="GX25" s="31">
        <f t="shared" si="102"/>
        <v>-7.6114180909169299E-2</v>
      </c>
      <c r="GY25" s="57">
        <v>1</v>
      </c>
      <c r="GZ25" s="58">
        <v>140330551.84</v>
      </c>
      <c r="HA25" s="29">
        <f t="shared" si="103"/>
        <v>8.9786915026762476E-4</v>
      </c>
      <c r="HB25" s="30">
        <f t="shared" si="104"/>
        <v>3753164.0399999917</v>
      </c>
      <c r="HC25" s="31">
        <f t="shared" si="105"/>
        <v>2.7480127570575715E-2</v>
      </c>
      <c r="HD25" s="57">
        <v>1</v>
      </c>
      <c r="HE25" s="58">
        <v>128471696.01000001</v>
      </c>
      <c r="HF25" s="29">
        <f t="shared" si="106"/>
        <v>9.3361805817788427E-4</v>
      </c>
      <c r="HG25" s="30">
        <f t="shared" si="107"/>
        <v>-11858855.829999998</v>
      </c>
      <c r="HH25" s="31">
        <f t="shared" si="108"/>
        <v>-8.4506585875334203E-2</v>
      </c>
      <c r="HI25" s="57">
        <v>1</v>
      </c>
      <c r="HJ25" s="58">
        <v>100180260.31999999</v>
      </c>
      <c r="HK25" s="29">
        <f t="shared" si="109"/>
        <v>9.2808011971305725E-4</v>
      </c>
      <c r="HL25" s="30">
        <f t="shared" si="110"/>
        <v>-28291435.690000013</v>
      </c>
      <c r="HM25" s="31">
        <f t="shared" si="111"/>
        <v>-0.22021532032859487</v>
      </c>
      <c r="HN25" s="57">
        <v>1</v>
      </c>
      <c r="HO25" s="58">
        <v>102105289.91</v>
      </c>
      <c r="HP25" s="29">
        <f t="shared" si="112"/>
        <v>9.1773458674404031E-4</v>
      </c>
      <c r="HQ25" s="30">
        <f t="shared" si="113"/>
        <v>1925029.5900000036</v>
      </c>
      <c r="HR25" s="31">
        <f t="shared" si="114"/>
        <v>1.9215657693950818E-2</v>
      </c>
      <c r="HS25" s="57">
        <v>1</v>
      </c>
      <c r="HT25" s="58">
        <v>98774039.680000007</v>
      </c>
      <c r="HU25" s="29">
        <f t="shared" si="115"/>
        <v>9.0965964505602211E-4</v>
      </c>
      <c r="HV25" s="30">
        <f t="shared" si="116"/>
        <v>-3331250.2299999893</v>
      </c>
      <c r="HW25" s="31">
        <f t="shared" si="117"/>
        <v>-3.2625638034388782E-2</v>
      </c>
      <c r="HX25" s="57">
        <v>1</v>
      </c>
      <c r="HY25" s="58">
        <v>97436286.599999994</v>
      </c>
      <c r="HZ25" s="29">
        <f t="shared" si="118"/>
        <v>8.9600031383145311E-4</v>
      </c>
      <c r="IA25" s="30">
        <f t="shared" si="119"/>
        <v>-1337753.0800000131</v>
      </c>
      <c r="IB25" s="31">
        <f t="shared" si="120"/>
        <v>-1.3543569589073762E-2</v>
      </c>
      <c r="IC25" s="57">
        <v>1</v>
      </c>
      <c r="ID25" s="58">
        <v>94923121.170000002</v>
      </c>
      <c r="IE25" s="29">
        <f t="shared" si="121"/>
        <v>8.8000766300162184E-4</v>
      </c>
      <c r="IF25" s="30">
        <f t="shared" si="122"/>
        <v>-2513165.4299999923</v>
      </c>
      <c r="IG25" s="31">
        <f t="shared" si="123"/>
        <v>-2.5792910605441654E-2</v>
      </c>
      <c r="IH25" s="57">
        <v>1</v>
      </c>
      <c r="II25" s="58">
        <v>91001216.329999998</v>
      </c>
      <c r="IJ25" s="29">
        <f t="shared" si="124"/>
        <v>8.8744644532737249E-4</v>
      </c>
      <c r="IK25" s="30">
        <f t="shared" si="125"/>
        <v>-3921904.8400000036</v>
      </c>
      <c r="IL25" s="31">
        <f t="shared" si="126"/>
        <v>-4.1316644371355786E-2</v>
      </c>
      <c r="IM25" s="57">
        <v>1</v>
      </c>
      <c r="IN25" s="58">
        <v>89935735.310000002</v>
      </c>
      <c r="IO25" s="29">
        <f t="shared" si="14"/>
        <v>2.3289056493950252E-3</v>
      </c>
      <c r="IP25" s="30">
        <f t="shared" si="127"/>
        <v>-1065481.0199999958</v>
      </c>
      <c r="IQ25" s="31">
        <f t="shared" si="128"/>
        <v>-1.1708426139450875E-2</v>
      </c>
      <c r="IR25" s="57">
        <v>0</v>
      </c>
      <c r="IS25" s="58">
        <v>0</v>
      </c>
      <c r="IT25" s="98">
        <v>0</v>
      </c>
      <c r="IU25" s="30">
        <f t="shared" si="129"/>
        <v>-89935735.310000002</v>
      </c>
      <c r="IV25" s="31">
        <f t="shared" si="130"/>
        <v>-1</v>
      </c>
    </row>
    <row r="26" spans="1:25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31"/>
        <v>1.2721870353988239E-2</v>
      </c>
      <c r="N26" s="27">
        <v>3</v>
      </c>
      <c r="O26" s="28">
        <v>619818761.38</v>
      </c>
      <c r="P26" s="29">
        <f t="shared" si="132"/>
        <v>1.3999024766856249E-2</v>
      </c>
      <c r="Q26" s="27">
        <v>3</v>
      </c>
      <c r="R26" s="28">
        <v>942677026.72000003</v>
      </c>
      <c r="S26" s="29">
        <f t="shared" si="133"/>
        <v>1.1025761111742463E-2</v>
      </c>
      <c r="T26" s="48">
        <v>3</v>
      </c>
      <c r="U26" s="49">
        <v>1159634480.05</v>
      </c>
      <c r="V26" s="29">
        <f t="shared" si="134"/>
        <v>8.9491172006780466E-3</v>
      </c>
      <c r="W26" s="48">
        <v>3</v>
      </c>
      <c r="X26" s="49">
        <v>1233939108.04</v>
      </c>
      <c r="Y26" s="35">
        <f t="shared" si="135"/>
        <v>8.3218786644407104E-3</v>
      </c>
      <c r="Z26" s="48">
        <v>3</v>
      </c>
      <c r="AA26" s="49">
        <v>1159997736.3699999</v>
      </c>
      <c r="AB26" s="35">
        <f t="shared" si="136"/>
        <v>5.8114439889622189E-3</v>
      </c>
      <c r="AC26" s="48">
        <v>3</v>
      </c>
      <c r="AD26" s="49">
        <v>1009300212.72</v>
      </c>
      <c r="AE26" s="35">
        <f t="shared" si="137"/>
        <v>4.7182824054861081E-3</v>
      </c>
      <c r="AF26" s="48">
        <v>3</v>
      </c>
      <c r="AG26" s="49">
        <v>1024774783.9400001</v>
      </c>
      <c r="AH26" s="35">
        <f t="shared" si="15"/>
        <v>3.7822520928039519E-3</v>
      </c>
      <c r="AI26" s="48">
        <v>3</v>
      </c>
      <c r="AJ26" s="49">
        <v>905612580.92999995</v>
      </c>
      <c r="AK26" s="35">
        <f t="shared" si="16"/>
        <v>3.2656727241053779E-3</v>
      </c>
      <c r="AL26" s="50">
        <v>5</v>
      </c>
      <c r="AM26" s="55">
        <v>1104286104.0599999</v>
      </c>
      <c r="AN26" s="33">
        <f t="shared" si="17"/>
        <v>3.2748127480312886E-3</v>
      </c>
      <c r="AO26" s="57">
        <v>5</v>
      </c>
      <c r="AP26" s="58">
        <v>1334430032.3399997</v>
      </c>
      <c r="AQ26" s="29">
        <f t="shared" si="18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9"/>
        <v>4.1818514517456395E-3</v>
      </c>
      <c r="BR26" s="30">
        <f t="shared" si="20"/>
        <v>-52645407.900000095</v>
      </c>
      <c r="BS26" s="31">
        <f t="shared" si="21"/>
        <v>-3.7578183260161581E-2</v>
      </c>
      <c r="BT26" s="57">
        <v>5</v>
      </c>
      <c r="BU26" s="58">
        <v>1298618061.45</v>
      </c>
      <c r="BV26" s="29">
        <f t="shared" si="22"/>
        <v>4.1831266529465958E-3</v>
      </c>
      <c r="BW26" s="30">
        <f t="shared" si="23"/>
        <v>-49693238.309999943</v>
      </c>
      <c r="BX26" s="31">
        <f t="shared" si="24"/>
        <v>-3.6855908808926661E-2</v>
      </c>
      <c r="BY26" s="57">
        <v>5</v>
      </c>
      <c r="BZ26" s="58">
        <v>1294889195.6299999</v>
      </c>
      <c r="CA26" s="29">
        <f t="shared" si="25"/>
        <v>4.2509303186862839E-3</v>
      </c>
      <c r="CB26" s="30">
        <f t="shared" si="26"/>
        <v>-3728865.8200001717</v>
      </c>
      <c r="CC26" s="31">
        <f t="shared" si="27"/>
        <v>-2.8714107178184679E-3</v>
      </c>
      <c r="CD26" s="57">
        <v>5</v>
      </c>
      <c r="CE26" s="58">
        <v>1249477765.3899999</v>
      </c>
      <c r="CF26" s="29">
        <f t="shared" si="28"/>
        <v>4.2058691263216937E-3</v>
      </c>
      <c r="CG26" s="30">
        <f t="shared" si="29"/>
        <v>-45411430.24000001</v>
      </c>
      <c r="CH26" s="31">
        <f t="shared" si="30"/>
        <v>-3.5069742178137547E-2</v>
      </c>
      <c r="CI26" s="57">
        <v>5</v>
      </c>
      <c r="CJ26" s="58">
        <v>1244672662.3700001</v>
      </c>
      <c r="CK26" s="29">
        <f t="shared" si="31"/>
        <v>4.2412815434520554E-3</v>
      </c>
      <c r="CL26" s="30">
        <f t="shared" si="32"/>
        <v>-4805103.0199997425</v>
      </c>
      <c r="CM26" s="31">
        <f t="shared" si="33"/>
        <v>-3.8456890975566292E-3</v>
      </c>
      <c r="CN26" s="57">
        <v>5</v>
      </c>
      <c r="CO26" s="58">
        <v>1232546553.0500002</v>
      </c>
      <c r="CP26" s="29">
        <f t="shared" si="34"/>
        <v>4.3081530670701666E-3</v>
      </c>
      <c r="CQ26" s="30">
        <f t="shared" si="35"/>
        <v>-12126109.319999933</v>
      </c>
      <c r="CR26" s="31">
        <f t="shared" si="36"/>
        <v>-9.7424083348230887E-3</v>
      </c>
      <c r="CS26" s="57">
        <v>5</v>
      </c>
      <c r="CT26" s="58">
        <v>1276437998.1299999</v>
      </c>
      <c r="CU26" s="29">
        <f t="shared" si="37"/>
        <v>4.3685756483562632E-3</v>
      </c>
      <c r="CV26" s="30">
        <f t="shared" si="38"/>
        <v>43891445.079999685</v>
      </c>
      <c r="CW26" s="31">
        <f t="shared" si="39"/>
        <v>3.561037509811539E-2</v>
      </c>
      <c r="CX26" s="57">
        <v>5</v>
      </c>
      <c r="CY26" s="58">
        <v>1280882326.6399999</v>
      </c>
      <c r="CZ26" s="29">
        <f t="shared" si="40"/>
        <v>4.3504555994382244E-3</v>
      </c>
      <c r="DA26" s="30">
        <f t="shared" si="41"/>
        <v>4444328.5099999905</v>
      </c>
      <c r="DB26" s="31">
        <f t="shared" si="42"/>
        <v>3.4818209082705122E-3</v>
      </c>
      <c r="DC26" s="57">
        <v>5</v>
      </c>
      <c r="DD26" s="58">
        <v>1214692519.3300002</v>
      </c>
      <c r="DE26" s="29">
        <f t="shared" si="43"/>
        <v>4.3269896231446841E-3</v>
      </c>
      <c r="DF26" s="30">
        <f t="shared" si="44"/>
        <v>-66189807.309999704</v>
      </c>
      <c r="DG26" s="31">
        <f t="shared" si="45"/>
        <v>-5.1675166354764428E-2</v>
      </c>
      <c r="DH26" s="57">
        <v>5</v>
      </c>
      <c r="DI26" s="58">
        <v>1144783247.9100001</v>
      </c>
      <c r="DJ26" s="29">
        <f t="shared" si="46"/>
        <v>4.32415444826292E-3</v>
      </c>
      <c r="DK26" s="30">
        <f t="shared" si="47"/>
        <v>-69909271.420000076</v>
      </c>
      <c r="DL26" s="31">
        <f t="shared" si="48"/>
        <v>-5.7553059978142133E-2</v>
      </c>
      <c r="DM26" s="57">
        <v>5</v>
      </c>
      <c r="DN26" s="58">
        <v>1129877969.55</v>
      </c>
      <c r="DO26" s="29">
        <f t="shared" si="49"/>
        <v>4.3334729156896245E-3</v>
      </c>
      <c r="DP26" s="30">
        <f t="shared" si="50"/>
        <v>-14905278.360000134</v>
      </c>
      <c r="DQ26" s="31">
        <f t="shared" si="51"/>
        <v>-1.3020175118051647E-2</v>
      </c>
      <c r="DR26" s="57">
        <v>5</v>
      </c>
      <c r="DS26" s="58">
        <v>1158804025.55</v>
      </c>
      <c r="DT26" s="29">
        <f t="shared" si="52"/>
        <v>4.366293301202486E-3</v>
      </c>
      <c r="DU26" s="30">
        <f t="shared" si="53"/>
        <v>28926056</v>
      </c>
      <c r="DV26" s="31">
        <f t="shared" si="54"/>
        <v>2.5601044342443875E-2</v>
      </c>
      <c r="DW26" s="57">
        <v>5</v>
      </c>
      <c r="DX26" s="58">
        <v>1158804025.55</v>
      </c>
      <c r="DY26" s="29">
        <f t="shared" si="55"/>
        <v>4.366293301202486E-3</v>
      </c>
      <c r="DZ26" s="30">
        <f t="shared" si="56"/>
        <v>0</v>
      </c>
      <c r="EA26" s="31">
        <f t="shared" si="57"/>
        <v>0</v>
      </c>
      <c r="EB26" s="57">
        <v>5</v>
      </c>
      <c r="EC26" s="58">
        <v>1089813370.4999998</v>
      </c>
      <c r="ED26" s="29">
        <f t="shared" si="58"/>
        <v>4.3778297886261398E-3</v>
      </c>
      <c r="EE26" s="30">
        <f t="shared" si="59"/>
        <v>-68990655.050000191</v>
      </c>
      <c r="EF26" s="31">
        <f t="shared" si="60"/>
        <v>-5.9536085074657338E-2</v>
      </c>
      <c r="EG26" s="57">
        <v>5</v>
      </c>
      <c r="EH26" s="58">
        <v>1093823373.6099999</v>
      </c>
      <c r="EI26" s="29">
        <f t="shared" si="61"/>
        <v>4.3679738292611535E-3</v>
      </c>
      <c r="EJ26" s="30">
        <f t="shared" si="62"/>
        <v>4010003.1100001335</v>
      </c>
      <c r="EK26" s="31">
        <f t="shared" si="63"/>
        <v>3.6795319442267153E-3</v>
      </c>
      <c r="EL26" s="57">
        <v>5</v>
      </c>
      <c r="EM26" s="58">
        <v>1096990658.1300001</v>
      </c>
      <c r="EN26" s="29">
        <f t="shared" si="64"/>
        <v>4.400053362891866E-3</v>
      </c>
      <c r="EO26" s="30">
        <f t="shared" si="65"/>
        <v>3167284.5200002193</v>
      </c>
      <c r="EP26" s="31">
        <f t="shared" si="66"/>
        <v>2.8956087394138162E-3</v>
      </c>
      <c r="EQ26" s="57">
        <v>5</v>
      </c>
      <c r="ER26" s="58">
        <v>1096423259.1600001</v>
      </c>
      <c r="ES26" s="29">
        <f t="shared" si="67"/>
        <v>4.4290914255516907E-3</v>
      </c>
      <c r="ET26" s="30">
        <f t="shared" si="68"/>
        <v>-567398.97000002861</v>
      </c>
      <c r="EU26" s="31">
        <f t="shared" si="69"/>
        <v>-5.172322715739922E-4</v>
      </c>
      <c r="EV26" s="57">
        <v>5</v>
      </c>
      <c r="EW26" s="58">
        <v>1077738685.8899999</v>
      </c>
      <c r="EX26" s="29">
        <f t="shared" si="70"/>
        <v>4.472344884552633E-3</v>
      </c>
      <c r="EY26" s="30">
        <f t="shared" si="71"/>
        <v>-18684573.270000219</v>
      </c>
      <c r="EZ26" s="31">
        <f t="shared" si="72"/>
        <v>-1.7041387177717283E-2</v>
      </c>
      <c r="FA26" s="57">
        <v>5</v>
      </c>
      <c r="FB26" s="58">
        <v>1049933675.0999999</v>
      </c>
      <c r="FC26" s="29">
        <f t="shared" si="73"/>
        <v>4.5475375107460712E-3</v>
      </c>
      <c r="FD26" s="30">
        <f t="shared" si="74"/>
        <v>-27805010.789999962</v>
      </c>
      <c r="FE26" s="31">
        <f t="shared" si="75"/>
        <v>-2.5799399385054551E-2</v>
      </c>
      <c r="FF26" s="57">
        <v>5</v>
      </c>
      <c r="FG26" s="58">
        <v>1065137799.77</v>
      </c>
      <c r="FH26" s="29">
        <f t="shared" si="76"/>
        <v>4.6171358470313761E-3</v>
      </c>
      <c r="FI26" s="30">
        <f t="shared" si="77"/>
        <v>15204124.670000076</v>
      </c>
      <c r="FJ26" s="31">
        <f t="shared" si="78"/>
        <v>1.4481033450567221E-2</v>
      </c>
      <c r="FK26" s="57">
        <v>5</v>
      </c>
      <c r="FL26" s="58">
        <v>1087307884.2099998</v>
      </c>
      <c r="FM26" s="29">
        <f t="shared" si="79"/>
        <v>4.6568833002201045E-3</v>
      </c>
      <c r="FN26" s="30">
        <f t="shared" si="80"/>
        <v>22170084.439999819</v>
      </c>
      <c r="FO26" s="31">
        <f t="shared" si="81"/>
        <v>2.0814287545505478E-2</v>
      </c>
      <c r="FP26" s="57">
        <v>5</v>
      </c>
      <c r="FQ26" s="58">
        <v>1129442020.6300001</v>
      </c>
      <c r="FR26" s="29">
        <f t="shared" si="82"/>
        <v>4.6040266055652531E-3</v>
      </c>
      <c r="FS26" s="30">
        <f t="shared" si="83"/>
        <v>42134136.420000315</v>
      </c>
      <c r="FT26" s="31">
        <f t="shared" si="84"/>
        <v>3.8750879150125463E-2</v>
      </c>
      <c r="FU26" s="57">
        <v>5</v>
      </c>
      <c r="FV26" s="58">
        <v>1121072195.2900002</v>
      </c>
      <c r="FW26" s="29">
        <f t="shared" si="85"/>
        <v>4.6435899758725408E-3</v>
      </c>
      <c r="FX26" s="30">
        <f t="shared" si="86"/>
        <v>-8369825.3399999142</v>
      </c>
      <c r="FY26" s="31">
        <f t="shared" si="87"/>
        <v>-7.4105843302441016E-3</v>
      </c>
      <c r="FZ26" s="57">
        <v>5</v>
      </c>
      <c r="GA26" s="58">
        <v>1083162768.46</v>
      </c>
      <c r="GB26" s="29">
        <f t="shared" si="88"/>
        <v>4.7050075525828794E-3</v>
      </c>
      <c r="GC26" s="30">
        <f t="shared" si="89"/>
        <v>-37909426.830000162</v>
      </c>
      <c r="GD26" s="31">
        <f t="shared" si="90"/>
        <v>-3.3815330528462272E-2</v>
      </c>
      <c r="GE26" s="57">
        <v>5</v>
      </c>
      <c r="GF26" s="58">
        <v>1043548460.7300001</v>
      </c>
      <c r="GG26" s="29">
        <f t="shared" si="91"/>
        <v>4.7464116462547258E-3</v>
      </c>
      <c r="GH26" s="30">
        <f t="shared" si="92"/>
        <v>-39614307.7299999</v>
      </c>
      <c r="GI26" s="31">
        <f t="shared" si="93"/>
        <v>-3.6572811477191033E-2</v>
      </c>
      <c r="GJ26" s="57">
        <v>5</v>
      </c>
      <c r="GK26" s="58">
        <v>916221127.63999999</v>
      </c>
      <c r="GL26" s="29">
        <f t="shared" si="94"/>
        <v>4.8624435904976978E-3</v>
      </c>
      <c r="GM26" s="30">
        <f t="shared" si="95"/>
        <v>-127327333.09000015</v>
      </c>
      <c r="GN26" s="31">
        <f t="shared" si="96"/>
        <v>-0.12201381908122412</v>
      </c>
      <c r="GO26" s="57">
        <v>5</v>
      </c>
      <c r="GP26" s="58">
        <v>828058594.0200001</v>
      </c>
      <c r="GQ26" s="29">
        <f t="shared" si="97"/>
        <v>4.8871256344323035E-3</v>
      </c>
      <c r="GR26" s="30">
        <f t="shared" si="98"/>
        <v>-88162533.619999886</v>
      </c>
      <c r="GS26" s="31">
        <f t="shared" si="99"/>
        <v>-9.6224078402436228E-2</v>
      </c>
      <c r="GT26" s="57">
        <v>5</v>
      </c>
      <c r="GU26" s="58">
        <v>784873779.45000017</v>
      </c>
      <c r="GV26" s="29">
        <f t="shared" si="100"/>
        <v>5.0148808244651821E-3</v>
      </c>
      <c r="GW26" s="30">
        <f t="shared" si="101"/>
        <v>-43184814.569999933</v>
      </c>
      <c r="GX26" s="31">
        <f t="shared" si="102"/>
        <v>-5.2151882586411381E-2</v>
      </c>
      <c r="GY26" s="57">
        <v>5</v>
      </c>
      <c r="GZ26" s="58">
        <v>804718189.87</v>
      </c>
      <c r="HA26" s="29">
        <f t="shared" si="103"/>
        <v>5.1487835533297367E-3</v>
      </c>
      <c r="HB26" s="30">
        <f t="shared" si="104"/>
        <v>19844410.419999838</v>
      </c>
      <c r="HC26" s="31">
        <f t="shared" si="105"/>
        <v>2.5283569077700362E-2</v>
      </c>
      <c r="HD26" s="57">
        <v>5</v>
      </c>
      <c r="HE26" s="58">
        <v>713688620.77999997</v>
      </c>
      <c r="HF26" s="29">
        <f t="shared" si="106"/>
        <v>5.1864543317339832E-3</v>
      </c>
      <c r="HG26" s="30">
        <f t="shared" si="107"/>
        <v>-91029569.090000033</v>
      </c>
      <c r="HH26" s="31">
        <f t="shared" si="108"/>
        <v>-0.11311981043289901</v>
      </c>
      <c r="HI26" s="57">
        <v>5</v>
      </c>
      <c r="HJ26" s="58">
        <v>577364022.66000009</v>
      </c>
      <c r="HK26" s="29">
        <f t="shared" si="109"/>
        <v>5.3487590225529697E-3</v>
      </c>
      <c r="HL26" s="30">
        <f t="shared" si="110"/>
        <v>-136324598.11999989</v>
      </c>
      <c r="HM26" s="31">
        <f t="shared" si="111"/>
        <v>-0.19101411196805812</v>
      </c>
      <c r="HN26" s="57">
        <v>5</v>
      </c>
      <c r="HO26" s="58">
        <v>595780143.83999991</v>
      </c>
      <c r="HP26" s="29">
        <f t="shared" si="112"/>
        <v>5.3549433587549884E-3</v>
      </c>
      <c r="HQ26" s="30">
        <f t="shared" si="113"/>
        <v>18416121.179999828</v>
      </c>
      <c r="HR26" s="31">
        <f t="shared" si="114"/>
        <v>3.1896897723474489E-2</v>
      </c>
      <c r="HS26" s="57">
        <v>5</v>
      </c>
      <c r="HT26" s="58">
        <v>583887906.40999985</v>
      </c>
      <c r="HU26" s="29">
        <f t="shared" si="115"/>
        <v>5.3773164225961144E-3</v>
      </c>
      <c r="HV26" s="30">
        <f t="shared" si="116"/>
        <v>-11892237.430000067</v>
      </c>
      <c r="HW26" s="31">
        <f t="shared" si="117"/>
        <v>-1.9960781763136089E-2</v>
      </c>
      <c r="HX26" s="57">
        <v>5</v>
      </c>
      <c r="HY26" s="58">
        <v>579356181.84000003</v>
      </c>
      <c r="HZ26" s="29">
        <f t="shared" si="118"/>
        <v>5.3276180657405355E-3</v>
      </c>
      <c r="IA26" s="30">
        <f t="shared" si="119"/>
        <v>-4531724.569999814</v>
      </c>
      <c r="IB26" s="31">
        <f t="shared" si="120"/>
        <v>-7.7612920566600763E-3</v>
      </c>
      <c r="IC26" s="57">
        <v>2</v>
      </c>
      <c r="ID26" s="58">
        <v>529254895.73000002</v>
      </c>
      <c r="IE26" s="29">
        <f t="shared" si="121"/>
        <v>4.9065850151450976E-3</v>
      </c>
      <c r="IF26" s="30">
        <f t="shared" si="122"/>
        <v>-50101286.110000014</v>
      </c>
      <c r="IG26" s="31">
        <f t="shared" si="123"/>
        <v>-8.6477520531292817E-2</v>
      </c>
      <c r="IH26" s="57">
        <v>2</v>
      </c>
      <c r="II26" s="58">
        <v>503842536.88</v>
      </c>
      <c r="IJ26" s="29">
        <f t="shared" si="124"/>
        <v>4.913486724588724E-3</v>
      </c>
      <c r="IK26" s="30">
        <f t="shared" si="125"/>
        <v>-25412358.850000024</v>
      </c>
      <c r="IL26" s="31">
        <f t="shared" si="126"/>
        <v>-4.8015349607581463E-2</v>
      </c>
      <c r="IM26" s="57">
        <v>0</v>
      </c>
      <c r="IN26" s="58">
        <v>0</v>
      </c>
      <c r="IO26" s="29">
        <f t="shared" si="14"/>
        <v>0</v>
      </c>
      <c r="IP26" s="30">
        <f t="shared" si="127"/>
        <v>-503842536.88</v>
      </c>
      <c r="IQ26" s="31">
        <f t="shared" si="128"/>
        <v>-1</v>
      </c>
      <c r="IR26" s="57">
        <v>0</v>
      </c>
      <c r="IS26" s="58">
        <v>0</v>
      </c>
      <c r="IT26" s="98">
        <v>0</v>
      </c>
      <c r="IU26" s="30">
        <f t="shared" si="129"/>
        <v>0</v>
      </c>
      <c r="IV26" s="31" t="str">
        <f t="shared" si="130"/>
        <v>-</v>
      </c>
    </row>
    <row r="27" spans="1:25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6"/>
        <v>0</v>
      </c>
      <c r="AL27" s="50">
        <v>0</v>
      </c>
      <c r="AM27" s="49">
        <v>0</v>
      </c>
      <c r="AN27" s="33">
        <f t="shared" si="17"/>
        <v>0</v>
      </c>
      <c r="AO27" s="56">
        <v>0</v>
      </c>
      <c r="AP27" s="58">
        <v>0</v>
      </c>
      <c r="AQ27" s="29">
        <f t="shared" si="18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9"/>
        <v>6.0042697872620743E-4</v>
      </c>
      <c r="BR27" s="30">
        <f t="shared" si="20"/>
        <v>-2772512.8899999857</v>
      </c>
      <c r="BS27" s="31">
        <f t="shared" si="21"/>
        <v>-1.4119396227131166E-2</v>
      </c>
      <c r="BT27" s="56">
        <v>1</v>
      </c>
      <c r="BU27" s="58">
        <v>187676401.00999999</v>
      </c>
      <c r="BV27" s="29">
        <f t="shared" si="22"/>
        <v>6.0454584646499755E-4</v>
      </c>
      <c r="BW27" s="30">
        <f t="shared" si="23"/>
        <v>-5913086.6700000167</v>
      </c>
      <c r="BX27" s="31">
        <f t="shared" si="24"/>
        <v>-3.0544461586541539E-2</v>
      </c>
      <c r="BY27" s="56">
        <v>1</v>
      </c>
      <c r="BZ27" s="58">
        <v>189305895.11000001</v>
      </c>
      <c r="CA27" s="29">
        <f t="shared" si="25"/>
        <v>6.2146334353930784E-4</v>
      </c>
      <c r="CB27" s="30">
        <f t="shared" si="26"/>
        <v>1629494.1000000238</v>
      </c>
      <c r="CC27" s="31">
        <f t="shared" si="27"/>
        <v>8.6824666885699665E-3</v>
      </c>
      <c r="CD27" s="56">
        <v>1</v>
      </c>
      <c r="CE27" s="58">
        <v>181813687.49000001</v>
      </c>
      <c r="CF27" s="29">
        <f t="shared" si="28"/>
        <v>6.1200334742908416E-4</v>
      </c>
      <c r="CG27" s="30">
        <f t="shared" si="29"/>
        <v>-7492207.6200000048</v>
      </c>
      <c r="CH27" s="31">
        <f t="shared" si="30"/>
        <v>-3.9577254663128725E-2</v>
      </c>
      <c r="CI27" s="56">
        <v>1</v>
      </c>
      <c r="CJ27" s="58">
        <v>179521788.19999999</v>
      </c>
      <c r="CK27" s="29">
        <f t="shared" si="31"/>
        <v>6.1172906737613319E-4</v>
      </c>
      <c r="CL27" s="30">
        <f t="shared" si="32"/>
        <v>-2291899.2900000215</v>
      </c>
      <c r="CM27" s="31">
        <f t="shared" si="33"/>
        <v>-1.260575769426644E-2</v>
      </c>
      <c r="CN27" s="56">
        <v>1</v>
      </c>
      <c r="CO27" s="58">
        <v>179043266.49000001</v>
      </c>
      <c r="CP27" s="29">
        <f t="shared" si="34"/>
        <v>6.2581473759219862E-4</v>
      </c>
      <c r="CQ27" s="30">
        <f t="shared" si="35"/>
        <v>-478521.70999997854</v>
      </c>
      <c r="CR27" s="31">
        <f t="shared" si="36"/>
        <v>-2.6655355586524764E-3</v>
      </c>
      <c r="CS27" s="56">
        <v>1</v>
      </c>
      <c r="CT27" s="58">
        <v>186558679.22</v>
      </c>
      <c r="CU27" s="29">
        <f t="shared" si="37"/>
        <v>6.3849219799471659E-4</v>
      </c>
      <c r="CV27" s="30">
        <f t="shared" si="38"/>
        <v>7515412.7299999893</v>
      </c>
      <c r="CW27" s="31">
        <f t="shared" si="39"/>
        <v>4.1975400009917396E-2</v>
      </c>
      <c r="CX27" s="56">
        <v>1</v>
      </c>
      <c r="CY27" s="58">
        <v>185470010.77000001</v>
      </c>
      <c r="CZ27" s="29">
        <f t="shared" si="40"/>
        <v>6.2994002657434814E-4</v>
      </c>
      <c r="DA27" s="30">
        <f t="shared" si="41"/>
        <v>-1088668.4499999881</v>
      </c>
      <c r="DB27" s="31">
        <f t="shared" si="42"/>
        <v>-5.8355282882131248E-3</v>
      </c>
      <c r="DC27" s="56">
        <v>1</v>
      </c>
      <c r="DD27" s="58">
        <v>175254807.75999999</v>
      </c>
      <c r="DE27" s="29">
        <f t="shared" si="43"/>
        <v>6.2429439756656567E-4</v>
      </c>
      <c r="DF27" s="30">
        <f t="shared" si="44"/>
        <v>-10215203.01000002</v>
      </c>
      <c r="DG27" s="31">
        <f t="shared" si="45"/>
        <v>-5.507738403416506E-2</v>
      </c>
      <c r="DH27" s="56">
        <v>1</v>
      </c>
      <c r="DI27" s="58">
        <v>167310261.19</v>
      </c>
      <c r="DJ27" s="29">
        <f t="shared" si="46"/>
        <v>6.3197588843617262E-4</v>
      </c>
      <c r="DK27" s="30">
        <f t="shared" si="47"/>
        <v>-7944546.5699999928</v>
      </c>
      <c r="DL27" s="31">
        <f t="shared" si="48"/>
        <v>-4.533140443644508E-2</v>
      </c>
      <c r="DM27" s="56">
        <v>1</v>
      </c>
      <c r="DN27" s="58">
        <v>165680621.97999999</v>
      </c>
      <c r="DO27" s="29">
        <f t="shared" si="49"/>
        <v>6.3544250561048659E-4</v>
      </c>
      <c r="DP27" s="30">
        <f t="shared" si="50"/>
        <v>-1629639.2100000083</v>
      </c>
      <c r="DQ27" s="31">
        <f t="shared" si="51"/>
        <v>-9.7402227359466385E-3</v>
      </c>
      <c r="DR27" s="56">
        <v>1</v>
      </c>
      <c r="DS27" s="58">
        <v>170058398.19999999</v>
      </c>
      <c r="DT27" s="29">
        <f t="shared" si="52"/>
        <v>6.4076826495443199E-4</v>
      </c>
      <c r="DU27" s="30">
        <f t="shared" si="53"/>
        <v>4377776.2199999988</v>
      </c>
      <c r="DV27" s="31">
        <f t="shared" si="54"/>
        <v>2.6422982770601011E-2</v>
      </c>
      <c r="DW27" s="56">
        <v>1</v>
      </c>
      <c r="DX27" s="58">
        <v>170058398.19999999</v>
      </c>
      <c r="DY27" s="29">
        <f t="shared" si="55"/>
        <v>6.4076826495443199E-4</v>
      </c>
      <c r="DZ27" s="30">
        <f t="shared" si="56"/>
        <v>0</v>
      </c>
      <c r="EA27" s="31">
        <f t="shared" si="57"/>
        <v>0</v>
      </c>
      <c r="EB27" s="56">
        <v>1</v>
      </c>
      <c r="EC27" s="58">
        <v>157657730.77000001</v>
      </c>
      <c r="ED27" s="29">
        <f t="shared" si="58"/>
        <v>6.3331826242455356E-4</v>
      </c>
      <c r="EE27" s="30">
        <f t="shared" si="59"/>
        <v>-12400667.429999977</v>
      </c>
      <c r="EF27" s="31">
        <f t="shared" si="60"/>
        <v>-7.2920053118552652E-2</v>
      </c>
      <c r="EG27" s="56">
        <v>1</v>
      </c>
      <c r="EH27" s="58">
        <v>158621804.44999999</v>
      </c>
      <c r="EI27" s="29">
        <f t="shared" si="61"/>
        <v>6.3342574980923419E-4</v>
      </c>
      <c r="EJ27" s="30">
        <f t="shared" si="62"/>
        <v>964073.67999997735</v>
      </c>
      <c r="EK27" s="31">
        <f t="shared" si="63"/>
        <v>6.1149787916611742E-3</v>
      </c>
      <c r="EL27" s="56">
        <v>1</v>
      </c>
      <c r="EM27" s="58">
        <v>157659797.22</v>
      </c>
      <c r="EN27" s="29">
        <f t="shared" si="64"/>
        <v>6.3237687195372779E-4</v>
      </c>
      <c r="EO27" s="30">
        <f t="shared" si="65"/>
        <v>-962007.22999998927</v>
      </c>
      <c r="EP27" s="31">
        <f t="shared" si="66"/>
        <v>-6.0647855654878055E-3</v>
      </c>
      <c r="EQ27" s="56">
        <v>1</v>
      </c>
      <c r="ER27" s="58">
        <v>157417016.97</v>
      </c>
      <c r="ES27" s="29">
        <f t="shared" si="67"/>
        <v>6.3589891428599118E-4</v>
      </c>
      <c r="ET27" s="30">
        <f t="shared" si="68"/>
        <v>-242780.25</v>
      </c>
      <c r="EU27" s="31">
        <f t="shared" si="69"/>
        <v>-1.5398995449754519E-3</v>
      </c>
      <c r="EV27" s="56">
        <v>1</v>
      </c>
      <c r="EW27" s="58">
        <v>153135105.81999999</v>
      </c>
      <c r="EX27" s="29">
        <f t="shared" si="70"/>
        <v>6.3547223100183408E-4</v>
      </c>
      <c r="EY27" s="30">
        <f t="shared" si="71"/>
        <v>-4281911.150000006</v>
      </c>
      <c r="EZ27" s="31">
        <f t="shared" si="72"/>
        <v>-2.7201069061142467E-2</v>
      </c>
      <c r="FA27" s="56">
        <v>1</v>
      </c>
      <c r="FB27" s="58">
        <v>149021408.11000001</v>
      </c>
      <c r="FC27" s="29">
        <f t="shared" si="73"/>
        <v>6.4545071689397788E-4</v>
      </c>
      <c r="FD27" s="30">
        <f t="shared" si="74"/>
        <v>-4113697.7099999785</v>
      </c>
      <c r="FE27" s="31">
        <f t="shared" si="75"/>
        <v>-2.6863191741515843E-2</v>
      </c>
      <c r="FF27" s="56">
        <v>1</v>
      </c>
      <c r="FG27" s="58">
        <v>151611432.19</v>
      </c>
      <c r="FH27" s="29">
        <f t="shared" si="76"/>
        <v>6.5720189306526546E-4</v>
      </c>
      <c r="FI27" s="30">
        <f t="shared" si="77"/>
        <v>2590024.0799999833</v>
      </c>
      <c r="FJ27" s="31">
        <f t="shared" si="78"/>
        <v>1.7380214781544404E-2</v>
      </c>
      <c r="FK27" s="56">
        <v>1</v>
      </c>
      <c r="FL27" s="58">
        <v>155327279.59999999</v>
      </c>
      <c r="FM27" s="29">
        <f t="shared" si="79"/>
        <v>6.652586861019713E-4</v>
      </c>
      <c r="FN27" s="30">
        <f t="shared" si="80"/>
        <v>3715847.4099999964</v>
      </c>
      <c r="FO27" s="31">
        <f t="shared" si="81"/>
        <v>2.4509018589991834E-2</v>
      </c>
      <c r="FP27" s="56">
        <v>1</v>
      </c>
      <c r="FQ27" s="58">
        <v>162117028.18000001</v>
      </c>
      <c r="FR27" s="29">
        <f t="shared" si="82"/>
        <v>6.6084942593118391E-4</v>
      </c>
      <c r="FS27" s="30">
        <f t="shared" si="83"/>
        <v>6789748.5800000131</v>
      </c>
      <c r="FT27" s="31">
        <f t="shared" si="84"/>
        <v>4.3712531356275765E-2</v>
      </c>
      <c r="FU27" s="56">
        <v>1</v>
      </c>
      <c r="FV27" s="58">
        <v>161247563.47</v>
      </c>
      <c r="FW27" s="29">
        <f t="shared" si="85"/>
        <v>6.6790307752612784E-4</v>
      </c>
      <c r="FX27" s="30">
        <f t="shared" si="86"/>
        <v>-869464.71000000834</v>
      </c>
      <c r="FY27" s="31">
        <f t="shared" si="87"/>
        <v>-5.3631917619081553E-3</v>
      </c>
      <c r="FZ27" s="56">
        <v>1</v>
      </c>
      <c r="GA27" s="58">
        <v>154935961.97</v>
      </c>
      <c r="GB27" s="29">
        <f t="shared" si="88"/>
        <v>6.7300584220779001E-4</v>
      </c>
      <c r="GC27" s="30">
        <f t="shared" si="89"/>
        <v>-6311601.5</v>
      </c>
      <c r="GD27" s="31">
        <f t="shared" si="90"/>
        <v>-3.9142306179245114E-2</v>
      </c>
      <c r="GE27" s="56">
        <v>1</v>
      </c>
      <c r="GF27" s="58">
        <v>147538952.91</v>
      </c>
      <c r="GG27" s="29">
        <f t="shared" si="91"/>
        <v>6.7105710057622028E-4</v>
      </c>
      <c r="GH27" s="30">
        <f t="shared" si="92"/>
        <v>-7397009.0600000024</v>
      </c>
      <c r="GI27" s="31">
        <f t="shared" si="93"/>
        <v>-4.7742363786609295E-2</v>
      </c>
      <c r="GJ27" s="56">
        <v>1</v>
      </c>
      <c r="GK27" s="58">
        <v>127743061.47</v>
      </c>
      <c r="GL27" s="29">
        <f t="shared" si="94"/>
        <v>6.7794052302122142E-4</v>
      </c>
      <c r="GM27" s="30">
        <f t="shared" si="95"/>
        <v>-19795891.439999998</v>
      </c>
      <c r="GN27" s="31">
        <f t="shared" si="96"/>
        <v>-0.13417399981193887</v>
      </c>
      <c r="GO27" s="56">
        <v>1</v>
      </c>
      <c r="GP27" s="58">
        <v>113724310.09</v>
      </c>
      <c r="GQ27" s="29">
        <f t="shared" si="97"/>
        <v>6.7119041467920981E-4</v>
      </c>
      <c r="GR27" s="30">
        <f t="shared" si="98"/>
        <v>-14018751.379999995</v>
      </c>
      <c r="GS27" s="31">
        <f t="shared" si="99"/>
        <v>-0.10974178337891369</v>
      </c>
      <c r="GT27" s="56">
        <v>1</v>
      </c>
      <c r="GU27" s="58">
        <v>107178588.19</v>
      </c>
      <c r="GV27" s="29">
        <f t="shared" si="100"/>
        <v>6.8480800452261977E-4</v>
      </c>
      <c r="GW27" s="30">
        <f t="shared" si="101"/>
        <v>-6545721.900000006</v>
      </c>
      <c r="GX27" s="31">
        <f t="shared" si="102"/>
        <v>-5.7557807075899629E-2</v>
      </c>
      <c r="GY27" s="56">
        <v>1</v>
      </c>
      <c r="GZ27" s="58">
        <v>110970949.98</v>
      </c>
      <c r="HA27" s="29">
        <f t="shared" si="103"/>
        <v>7.1001924567742577E-4</v>
      </c>
      <c r="HB27" s="30">
        <f t="shared" si="104"/>
        <v>3792361.7900000066</v>
      </c>
      <c r="HC27" s="31">
        <f t="shared" si="105"/>
        <v>3.5383576645711429E-2</v>
      </c>
      <c r="HD27" s="56">
        <v>1</v>
      </c>
      <c r="HE27" s="58">
        <v>98265101.590000004</v>
      </c>
      <c r="HF27" s="29">
        <f t="shared" si="106"/>
        <v>7.1410338761284276E-4</v>
      </c>
      <c r="HG27" s="30">
        <f t="shared" si="107"/>
        <v>-12705848.390000001</v>
      </c>
      <c r="HH27" s="31">
        <f t="shared" si="108"/>
        <v>-0.11449706785685751</v>
      </c>
      <c r="HI27" s="56">
        <v>1</v>
      </c>
      <c r="HJ27" s="58">
        <v>79454454.969999999</v>
      </c>
      <c r="HK27" s="29">
        <f t="shared" si="109"/>
        <v>7.3607415118257425E-4</v>
      </c>
      <c r="HL27" s="30">
        <f t="shared" si="110"/>
        <v>-18810646.620000005</v>
      </c>
      <c r="HM27" s="31">
        <f t="shared" si="111"/>
        <v>-0.19142753953977776</v>
      </c>
      <c r="HN27" s="56">
        <v>1</v>
      </c>
      <c r="HO27" s="58">
        <v>85320313.980000004</v>
      </c>
      <c r="HP27" s="29">
        <f t="shared" si="112"/>
        <v>7.668692107953007E-4</v>
      </c>
      <c r="HQ27" s="30">
        <f t="shared" si="113"/>
        <v>5865859.0100000054</v>
      </c>
      <c r="HR27" s="31">
        <f t="shared" si="114"/>
        <v>7.382668488777383E-2</v>
      </c>
      <c r="HS27" s="56">
        <v>1</v>
      </c>
      <c r="HT27" s="58">
        <v>83156704.930000007</v>
      </c>
      <c r="HU27" s="29">
        <f t="shared" si="115"/>
        <v>7.6583178065530518E-4</v>
      </c>
      <c r="HV27" s="30">
        <f t="shared" si="116"/>
        <v>-2163609.049999997</v>
      </c>
      <c r="HW27" s="31">
        <f t="shared" si="117"/>
        <v>-2.5358662539699164E-2</v>
      </c>
      <c r="HX27" s="56">
        <v>1</v>
      </c>
      <c r="HY27" s="58">
        <v>84802142.469999999</v>
      </c>
      <c r="HZ27" s="29">
        <f t="shared" si="118"/>
        <v>7.798198075695097E-4</v>
      </c>
      <c r="IA27" s="30">
        <f t="shared" si="119"/>
        <v>1645437.5399999917</v>
      </c>
      <c r="IB27" s="31">
        <f t="shared" si="120"/>
        <v>1.9787190237817803E-2</v>
      </c>
      <c r="IC27" s="56">
        <v>1</v>
      </c>
      <c r="ID27" s="58">
        <v>86757811.849999994</v>
      </c>
      <c r="IE27" s="29">
        <f t="shared" si="121"/>
        <v>8.0430919582301082E-4</v>
      </c>
      <c r="IF27" s="30">
        <f t="shared" si="122"/>
        <v>1955669.3799999952</v>
      </c>
      <c r="IG27" s="31">
        <f t="shared" si="123"/>
        <v>2.3061556265419142E-2</v>
      </c>
      <c r="IH27" s="56">
        <v>1</v>
      </c>
      <c r="II27" s="58">
        <v>82980523.079999998</v>
      </c>
      <c r="IJ27" s="29">
        <f t="shared" si="124"/>
        <v>8.0922841703243414E-4</v>
      </c>
      <c r="IK27" s="30">
        <f t="shared" si="125"/>
        <v>-3777288.7699999958</v>
      </c>
      <c r="IL27" s="31">
        <f t="shared" si="126"/>
        <v>-4.3538313028580564E-2</v>
      </c>
      <c r="IM27" s="56">
        <v>1</v>
      </c>
      <c r="IN27" s="58">
        <v>79612677.480000004</v>
      </c>
      <c r="IO27" s="29">
        <f t="shared" si="14"/>
        <v>2.0615877960806555E-3</v>
      </c>
      <c r="IP27" s="30">
        <f t="shared" si="127"/>
        <v>-3367845.599999994</v>
      </c>
      <c r="IQ27" s="31">
        <f t="shared" si="128"/>
        <v>-4.0585976985865899E-2</v>
      </c>
      <c r="IR27" s="56">
        <v>0</v>
      </c>
      <c r="IS27" s="58">
        <v>0</v>
      </c>
      <c r="IT27" s="98">
        <v>0</v>
      </c>
      <c r="IU27" s="30">
        <f t="shared" si="129"/>
        <v>-79612677.480000004</v>
      </c>
      <c r="IV27" s="31">
        <f t="shared" si="130"/>
        <v>-1</v>
      </c>
    </row>
    <row r="28" spans="1:25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6"/>
        <v>0</v>
      </c>
      <c r="AL28" s="50">
        <v>1</v>
      </c>
      <c r="AM28" s="60">
        <v>101000735.19</v>
      </c>
      <c r="AN28" s="33">
        <f t="shared" si="17"/>
        <v>2.9952246428229347E-4</v>
      </c>
      <c r="AO28" s="61">
        <v>2</v>
      </c>
      <c r="AP28" s="58">
        <v>180911916.60999998</v>
      </c>
      <c r="AQ28" s="35">
        <f t="shared" si="18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9"/>
        <v>6.4770930646699588E-4</v>
      </c>
      <c r="BR28" s="30">
        <f t="shared" si="20"/>
        <v>2765850.0200000107</v>
      </c>
      <c r="BS28" s="31">
        <f t="shared" si="21"/>
        <v>1.3422000323857678E-2</v>
      </c>
      <c r="BT28" s="61">
        <v>2</v>
      </c>
      <c r="BU28" s="58">
        <v>194430964.73000002</v>
      </c>
      <c r="BV28" s="35">
        <f t="shared" si="22"/>
        <v>6.2630374154202216E-4</v>
      </c>
      <c r="BW28" s="30">
        <f t="shared" si="23"/>
        <v>-14403276.979999989</v>
      </c>
      <c r="BX28" s="31">
        <f t="shared" si="24"/>
        <v>-6.8969901018441512E-2</v>
      </c>
      <c r="BY28" s="61">
        <v>2</v>
      </c>
      <c r="BZ28" s="58">
        <v>186311338.60999998</v>
      </c>
      <c r="CA28" s="35">
        <f t="shared" si="25"/>
        <v>6.1163265604895786E-4</v>
      </c>
      <c r="CB28" s="30">
        <f t="shared" si="26"/>
        <v>-8119626.1200000346</v>
      </c>
      <c r="CC28" s="31">
        <f t="shared" si="27"/>
        <v>-4.1760972236472189E-2</v>
      </c>
      <c r="CD28" s="61">
        <v>2</v>
      </c>
      <c r="CE28" s="58">
        <v>175381919.71000001</v>
      </c>
      <c r="CF28" s="35">
        <f t="shared" si="28"/>
        <v>5.9035336350549735E-4</v>
      </c>
      <c r="CG28" s="30">
        <f t="shared" si="29"/>
        <v>-10929418.899999976</v>
      </c>
      <c r="CH28" s="31">
        <f t="shared" si="30"/>
        <v>-5.8662124278319988E-2</v>
      </c>
      <c r="CI28" s="61">
        <v>2</v>
      </c>
      <c r="CJ28" s="58">
        <v>181035004.31999999</v>
      </c>
      <c r="CK28" s="35">
        <f t="shared" si="31"/>
        <v>6.1688542357728063E-4</v>
      </c>
      <c r="CL28" s="30">
        <f t="shared" si="32"/>
        <v>5653084.6099999845</v>
      </c>
      <c r="CM28" s="31">
        <f t="shared" si="33"/>
        <v>3.2232995392840684E-2</v>
      </c>
      <c r="CN28" s="61">
        <v>2</v>
      </c>
      <c r="CO28" s="58">
        <v>168742742.26000002</v>
      </c>
      <c r="CP28" s="35">
        <f t="shared" si="34"/>
        <v>5.8981103862919086E-4</v>
      </c>
      <c r="CQ28" s="30">
        <f t="shared" si="35"/>
        <v>-12292262.059999973</v>
      </c>
      <c r="CR28" s="31">
        <f t="shared" si="36"/>
        <v>-6.7899918616136798E-2</v>
      </c>
      <c r="CS28" s="61">
        <v>2</v>
      </c>
      <c r="CT28" s="58">
        <v>175355714.74000001</v>
      </c>
      <c r="CU28" s="35">
        <f t="shared" si="37"/>
        <v>6.0015034520717234E-4</v>
      </c>
      <c r="CV28" s="30">
        <f t="shared" si="38"/>
        <v>6612972.4799999893</v>
      </c>
      <c r="CW28" s="31">
        <f t="shared" si="39"/>
        <v>3.9189670568531322E-2</v>
      </c>
      <c r="CX28" s="61">
        <v>2</v>
      </c>
      <c r="CY28" s="58">
        <v>186404938.72</v>
      </c>
      <c r="CZ28" s="35">
        <f t="shared" si="40"/>
        <v>6.3311546466928868E-4</v>
      </c>
      <c r="DA28" s="30">
        <f t="shared" si="41"/>
        <v>11049223.979999989</v>
      </c>
      <c r="DB28" s="31">
        <f t="shared" si="42"/>
        <v>6.3010344409833913E-2</v>
      </c>
      <c r="DC28" s="61">
        <v>2</v>
      </c>
      <c r="DD28" s="58">
        <v>174967626.81999999</v>
      </c>
      <c r="DE28" s="35">
        <f t="shared" si="43"/>
        <v>6.2327139880138818E-4</v>
      </c>
      <c r="DF28" s="30">
        <f t="shared" si="44"/>
        <v>-11437311.900000006</v>
      </c>
      <c r="DG28" s="31">
        <f t="shared" si="45"/>
        <v>-6.1357343740661624E-2</v>
      </c>
      <c r="DH28" s="61">
        <v>2</v>
      </c>
      <c r="DI28" s="58">
        <v>159070551.18000001</v>
      </c>
      <c r="DJ28" s="35">
        <f t="shared" si="46"/>
        <v>6.0085228599249057E-4</v>
      </c>
      <c r="DK28" s="30">
        <f t="shared" si="47"/>
        <v>-15897075.639999986</v>
      </c>
      <c r="DL28" s="31">
        <f t="shared" si="48"/>
        <v>-9.0857239873032569E-2</v>
      </c>
      <c r="DM28" s="61">
        <v>2</v>
      </c>
      <c r="DN28" s="58">
        <v>154352219.66999999</v>
      </c>
      <c r="DO28" s="35">
        <f t="shared" si="49"/>
        <v>5.919941634784841E-4</v>
      </c>
      <c r="DP28" s="30">
        <f t="shared" si="50"/>
        <v>-4718331.5100000203</v>
      </c>
      <c r="DQ28" s="31">
        <f t="shared" si="51"/>
        <v>-2.9661879430221385E-2</v>
      </c>
      <c r="DR28" s="61">
        <v>2</v>
      </c>
      <c r="DS28" s="58">
        <v>156176800.40000001</v>
      </c>
      <c r="DT28" s="35">
        <f t="shared" si="52"/>
        <v>5.8846336598296063E-4</v>
      </c>
      <c r="DU28" s="30">
        <f t="shared" si="53"/>
        <v>1824580.7300000191</v>
      </c>
      <c r="DV28" s="31">
        <f t="shared" si="54"/>
        <v>1.1820890777605357E-2</v>
      </c>
      <c r="DW28" s="61">
        <v>2</v>
      </c>
      <c r="DX28" s="58">
        <v>156176800.40000001</v>
      </c>
      <c r="DY28" s="35">
        <f t="shared" si="55"/>
        <v>5.8846336598296063E-4</v>
      </c>
      <c r="DZ28" s="30">
        <f t="shared" si="56"/>
        <v>0</v>
      </c>
      <c r="EA28" s="31">
        <f t="shared" si="57"/>
        <v>0</v>
      </c>
      <c r="EB28" s="61">
        <v>2</v>
      </c>
      <c r="EC28" s="58">
        <v>145646304.5</v>
      </c>
      <c r="ED28" s="35">
        <f t="shared" si="58"/>
        <v>5.850678177593652E-4</v>
      </c>
      <c r="EE28" s="30">
        <f t="shared" si="59"/>
        <v>-10530495.900000006</v>
      </c>
      <c r="EF28" s="31">
        <f t="shared" si="60"/>
        <v>-6.7426761676697824E-2</v>
      </c>
      <c r="EG28" s="61">
        <v>2</v>
      </c>
      <c r="EH28" s="58">
        <v>145457184.35999998</v>
      </c>
      <c r="EI28" s="35">
        <f t="shared" si="61"/>
        <v>5.8085536466971524E-4</v>
      </c>
      <c r="EJ28" s="30">
        <f t="shared" si="62"/>
        <v>-189120.1400000155</v>
      </c>
      <c r="EK28" s="31">
        <f t="shared" si="63"/>
        <v>-1.2984891079060334E-3</v>
      </c>
      <c r="EL28" s="61">
        <v>2</v>
      </c>
      <c r="EM28" s="58">
        <v>146056007.37</v>
      </c>
      <c r="EN28" s="35">
        <f t="shared" si="64"/>
        <v>5.8583381876235567E-4</v>
      </c>
      <c r="EO28" s="30">
        <f t="shared" si="65"/>
        <v>598823.01000002027</v>
      </c>
      <c r="EP28" s="31">
        <f t="shared" si="66"/>
        <v>4.1168335042012106E-3</v>
      </c>
      <c r="EQ28" s="61">
        <v>2</v>
      </c>
      <c r="ER28" s="58">
        <v>145961805.52000001</v>
      </c>
      <c r="ES28" s="35">
        <f t="shared" si="67"/>
        <v>5.8962465077762045E-4</v>
      </c>
      <c r="ET28" s="30">
        <f t="shared" si="68"/>
        <v>-94201.84999999404</v>
      </c>
      <c r="EU28" s="31">
        <f t="shared" si="69"/>
        <v>-6.4497073209289415E-4</v>
      </c>
      <c r="EV28" s="61">
        <v>2</v>
      </c>
      <c r="EW28" s="58">
        <v>139680089.24000001</v>
      </c>
      <c r="EX28" s="35">
        <f t="shared" si="70"/>
        <v>5.7963729127018596E-4</v>
      </c>
      <c r="EY28" s="30">
        <f t="shared" si="71"/>
        <v>-6281716.2800000012</v>
      </c>
      <c r="EZ28" s="31">
        <f t="shared" si="72"/>
        <v>-4.3036712636027694E-2</v>
      </c>
      <c r="FA28" s="61">
        <v>2</v>
      </c>
      <c r="FB28" s="58">
        <v>132114486.46000001</v>
      </c>
      <c r="FC28" s="35">
        <f t="shared" si="73"/>
        <v>5.7222241474689508E-4</v>
      </c>
      <c r="FD28" s="30">
        <f t="shared" si="74"/>
        <v>-7565602.7800000012</v>
      </c>
      <c r="FE28" s="31">
        <f t="shared" si="75"/>
        <v>-5.4163788276228059E-2</v>
      </c>
      <c r="FF28" s="61">
        <v>2</v>
      </c>
      <c r="FG28" s="58">
        <v>130514510.81999999</v>
      </c>
      <c r="FH28" s="35">
        <f t="shared" si="76"/>
        <v>5.6575142351995128E-4</v>
      </c>
      <c r="FI28" s="30">
        <f t="shared" si="77"/>
        <v>-1599975.6400000155</v>
      </c>
      <c r="FJ28" s="31">
        <f t="shared" si="78"/>
        <v>-1.211052385602268E-2</v>
      </c>
      <c r="FK28" s="61">
        <v>2</v>
      </c>
      <c r="FL28" s="58">
        <v>131376968.36999999</v>
      </c>
      <c r="FM28" s="35">
        <f t="shared" si="79"/>
        <v>5.6268074472789803E-4</v>
      </c>
      <c r="FN28" s="30">
        <f t="shared" si="80"/>
        <v>862457.54999999702</v>
      </c>
      <c r="FO28" s="31">
        <f t="shared" si="81"/>
        <v>6.608135329790734E-3</v>
      </c>
      <c r="FP28" s="61">
        <v>2</v>
      </c>
      <c r="FQ28" s="58">
        <v>136677619.72</v>
      </c>
      <c r="FR28" s="35">
        <f t="shared" si="82"/>
        <v>5.5714891608619826E-4</v>
      </c>
      <c r="FS28" s="30">
        <f t="shared" si="83"/>
        <v>5300651.3500000089</v>
      </c>
      <c r="FT28" s="31">
        <f t="shared" si="84"/>
        <v>4.034688435701806E-2</v>
      </c>
      <c r="FU28" s="61">
        <v>2</v>
      </c>
      <c r="FV28" s="58">
        <v>135504198.88999999</v>
      </c>
      <c r="FW28" s="35">
        <f t="shared" si="85"/>
        <v>5.612715597602295E-4</v>
      </c>
      <c r="FX28" s="30">
        <f t="shared" si="86"/>
        <v>-1173420.8300000131</v>
      </c>
      <c r="FY28" s="31">
        <f t="shared" si="87"/>
        <v>-8.5853180089315445E-3</v>
      </c>
      <c r="FZ28" s="61">
        <v>2</v>
      </c>
      <c r="GA28" s="58">
        <v>124385905.34</v>
      </c>
      <c r="GB28" s="35">
        <f t="shared" si="88"/>
        <v>5.403034900208272E-4</v>
      </c>
      <c r="GC28" s="30">
        <f t="shared" si="89"/>
        <v>-11118293.549999982</v>
      </c>
      <c r="GD28" s="31">
        <f t="shared" si="90"/>
        <v>-8.2051284322381957E-2</v>
      </c>
      <c r="GE28" s="61">
        <v>2</v>
      </c>
      <c r="GF28" s="58">
        <v>120207887.50999999</v>
      </c>
      <c r="GG28" s="35">
        <f t="shared" si="91"/>
        <v>5.4674616342207738E-4</v>
      </c>
      <c r="GH28" s="30">
        <f t="shared" si="92"/>
        <v>-4178017.8300000131</v>
      </c>
      <c r="GI28" s="31">
        <f t="shared" si="93"/>
        <v>-3.3589158020594853E-2</v>
      </c>
      <c r="GJ28" s="61">
        <v>2</v>
      </c>
      <c r="GK28" s="58">
        <v>102347216.23</v>
      </c>
      <c r="GL28" s="35">
        <f t="shared" si="94"/>
        <v>5.4316316285426701E-4</v>
      </c>
      <c r="GM28" s="30">
        <f t="shared" si="95"/>
        <v>-17860671.279999986</v>
      </c>
      <c r="GN28" s="31">
        <f t="shared" si="96"/>
        <v>-0.1485815253056017</v>
      </c>
      <c r="GO28" s="61">
        <v>2</v>
      </c>
      <c r="GP28" s="58">
        <v>91572883.290000007</v>
      </c>
      <c r="GQ28" s="35">
        <f t="shared" si="97"/>
        <v>5.4045473179960431E-4</v>
      </c>
      <c r="GR28" s="30">
        <f t="shared" si="98"/>
        <v>-10774332.939999998</v>
      </c>
      <c r="GS28" s="31">
        <f t="shared" si="99"/>
        <v>-0.10527235949229292</v>
      </c>
      <c r="GT28" s="61">
        <v>2</v>
      </c>
      <c r="GU28" s="58">
        <v>86722967.430000007</v>
      </c>
      <c r="GV28" s="35">
        <f t="shared" si="100"/>
        <v>5.5410864497242506E-4</v>
      </c>
      <c r="GW28" s="30">
        <f t="shared" si="101"/>
        <v>-4849915.8599999994</v>
      </c>
      <c r="GX28" s="31">
        <f t="shared" si="102"/>
        <v>-5.2962358350571045E-2</v>
      </c>
      <c r="GY28" s="61">
        <v>2</v>
      </c>
      <c r="GZ28" s="58">
        <v>87094792.50999999</v>
      </c>
      <c r="HA28" s="35">
        <f t="shared" si="103"/>
        <v>5.572537577764918E-4</v>
      </c>
      <c r="HB28" s="30">
        <f t="shared" si="104"/>
        <v>371825.07999998331</v>
      </c>
      <c r="HC28" s="31">
        <f t="shared" si="105"/>
        <v>4.2875041182153803E-3</v>
      </c>
      <c r="HD28" s="61">
        <v>2</v>
      </c>
      <c r="HE28" s="58">
        <v>71720638.159999996</v>
      </c>
      <c r="HF28" s="35">
        <f t="shared" si="106"/>
        <v>5.2120182896165583E-4</v>
      </c>
      <c r="HG28" s="30">
        <f t="shared" si="107"/>
        <v>-15374154.349999994</v>
      </c>
      <c r="HH28" s="31">
        <f t="shared" si="108"/>
        <v>-0.17652208481046414</v>
      </c>
      <c r="HI28" s="61">
        <v>2</v>
      </c>
      <c r="HJ28" s="58">
        <v>58248552.490000002</v>
      </c>
      <c r="HK28" s="35">
        <f t="shared" si="109"/>
        <v>5.396205140149661E-4</v>
      </c>
      <c r="HL28" s="30">
        <f t="shared" si="110"/>
        <v>-13472085.669999994</v>
      </c>
      <c r="HM28" s="31">
        <f t="shared" si="111"/>
        <v>-0.18784112935450203</v>
      </c>
      <c r="HN28" s="61">
        <v>2</v>
      </c>
      <c r="HO28" s="58">
        <v>57879385.560000002</v>
      </c>
      <c r="HP28" s="35">
        <f t="shared" si="112"/>
        <v>5.2022685636293666E-4</v>
      </c>
      <c r="HQ28" s="30">
        <f t="shared" si="113"/>
        <v>-369166.9299999997</v>
      </c>
      <c r="HR28" s="31">
        <f t="shared" si="114"/>
        <v>-6.337787193310556E-3</v>
      </c>
      <c r="HS28" s="61">
        <v>2</v>
      </c>
      <c r="HT28" s="58">
        <v>58155695.310000002</v>
      </c>
      <c r="HU28" s="35">
        <f t="shared" si="115"/>
        <v>5.3558495050995132E-4</v>
      </c>
      <c r="HV28" s="30">
        <f t="shared" si="116"/>
        <v>276309.75</v>
      </c>
      <c r="HW28" s="31">
        <f t="shared" si="117"/>
        <v>4.7738887917800482E-3</v>
      </c>
      <c r="HX28" s="61">
        <v>2</v>
      </c>
      <c r="HY28" s="58">
        <v>58762337.019999996</v>
      </c>
      <c r="HZ28" s="35">
        <f t="shared" si="118"/>
        <v>5.4036411124261396E-4</v>
      </c>
      <c r="IA28" s="30">
        <f t="shared" si="119"/>
        <v>606641.70999999344</v>
      </c>
      <c r="IB28" s="31">
        <f t="shared" si="120"/>
        <v>1.0431337924278588E-2</v>
      </c>
      <c r="IC28" s="61">
        <v>2</v>
      </c>
      <c r="ID28" s="58">
        <v>58174208.349999994</v>
      </c>
      <c r="IE28" s="35">
        <f t="shared" si="121"/>
        <v>5.393180134202379E-4</v>
      </c>
      <c r="IF28" s="30">
        <f t="shared" si="122"/>
        <v>-588128.67000000179</v>
      </c>
      <c r="IG28" s="31">
        <f t="shared" si="123"/>
        <v>-1.0008599041931056E-2</v>
      </c>
      <c r="IH28" s="61">
        <v>2</v>
      </c>
      <c r="II28" s="58">
        <v>54654046.789999999</v>
      </c>
      <c r="IJ28" s="35">
        <f t="shared" si="124"/>
        <v>5.3298781601616638E-4</v>
      </c>
      <c r="IK28" s="30">
        <f t="shared" si="125"/>
        <v>-3520161.5599999949</v>
      </c>
      <c r="IL28" s="31">
        <f t="shared" si="126"/>
        <v>-6.051069124690539E-2</v>
      </c>
      <c r="IM28" s="61">
        <v>2</v>
      </c>
      <c r="IN28" s="58">
        <v>53275812.690000005</v>
      </c>
      <c r="IO28" s="29">
        <f t="shared" si="14"/>
        <v>1.3795888889125065E-3</v>
      </c>
      <c r="IP28" s="30">
        <f t="shared" si="127"/>
        <v>-1378234.099999994</v>
      </c>
      <c r="IQ28" s="31">
        <f t="shared" si="128"/>
        <v>-2.5217420867216886E-2</v>
      </c>
      <c r="IR28" s="61">
        <v>0</v>
      </c>
      <c r="IS28" s="58">
        <v>0</v>
      </c>
      <c r="IT28" s="98">
        <v>0</v>
      </c>
      <c r="IU28" s="30">
        <f t="shared" si="129"/>
        <v>-53275812.690000005</v>
      </c>
      <c r="IV28" s="31">
        <f t="shared" si="130"/>
        <v>-1</v>
      </c>
    </row>
    <row r="29" spans="1:256">
      <c r="A29" s="26" t="s">
        <v>43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9"/>
        <v>0</v>
      </c>
      <c r="BR29" s="30">
        <f t="shared" si="20"/>
        <v>0</v>
      </c>
      <c r="BS29" s="64" t="str">
        <f t="shared" si="21"/>
        <v>-</v>
      </c>
      <c r="BT29" s="57">
        <v>0</v>
      </c>
      <c r="BU29" s="58">
        <v>0</v>
      </c>
      <c r="BV29" s="35">
        <f t="shared" si="22"/>
        <v>0</v>
      </c>
      <c r="BW29" s="30">
        <f t="shared" si="23"/>
        <v>0</v>
      </c>
      <c r="BX29" s="64" t="str">
        <f t="shared" si="24"/>
        <v>-</v>
      </c>
      <c r="BY29" s="57">
        <v>0</v>
      </c>
      <c r="BZ29" s="58">
        <v>0</v>
      </c>
      <c r="CA29" s="35">
        <f t="shared" si="25"/>
        <v>0</v>
      </c>
      <c r="CB29" s="30">
        <f t="shared" si="26"/>
        <v>0</v>
      </c>
      <c r="CC29" s="64" t="str">
        <f t="shared" si="27"/>
        <v>-</v>
      </c>
      <c r="CD29" s="57">
        <v>0</v>
      </c>
      <c r="CE29" s="58">
        <v>0</v>
      </c>
      <c r="CF29" s="35">
        <f t="shared" si="28"/>
        <v>0</v>
      </c>
      <c r="CG29" s="30">
        <f t="shared" si="29"/>
        <v>0</v>
      </c>
      <c r="CH29" s="64" t="str">
        <f t="shared" si="30"/>
        <v>-</v>
      </c>
      <c r="CI29" s="57">
        <v>0</v>
      </c>
      <c r="CJ29" s="58">
        <v>0</v>
      </c>
      <c r="CK29" s="35">
        <f t="shared" si="31"/>
        <v>0</v>
      </c>
      <c r="CL29" s="30">
        <f t="shared" si="32"/>
        <v>0</v>
      </c>
      <c r="CM29" s="64" t="str">
        <f t="shared" si="33"/>
        <v>-</v>
      </c>
      <c r="CN29" s="57">
        <v>0</v>
      </c>
      <c r="CO29" s="58">
        <v>0</v>
      </c>
      <c r="CP29" s="35">
        <f t="shared" si="34"/>
        <v>0</v>
      </c>
      <c r="CQ29" s="30">
        <f t="shared" si="35"/>
        <v>0</v>
      </c>
      <c r="CR29" s="64" t="str">
        <f t="shared" si="36"/>
        <v>-</v>
      </c>
      <c r="CS29" s="57">
        <v>0</v>
      </c>
      <c r="CT29" s="58">
        <v>0</v>
      </c>
      <c r="CU29" s="35">
        <f t="shared" si="37"/>
        <v>0</v>
      </c>
      <c r="CV29" s="30">
        <f t="shared" si="38"/>
        <v>0</v>
      </c>
      <c r="CW29" s="64" t="str">
        <f t="shared" si="39"/>
        <v>-</v>
      </c>
      <c r="CX29" s="57">
        <v>0</v>
      </c>
      <c r="CY29" s="58">
        <v>0</v>
      </c>
      <c r="CZ29" s="35">
        <f t="shared" si="40"/>
        <v>0</v>
      </c>
      <c r="DA29" s="30">
        <f t="shared" si="41"/>
        <v>0</v>
      </c>
      <c r="DB29" s="64" t="str">
        <f t="shared" si="42"/>
        <v>-</v>
      </c>
      <c r="DC29" s="57">
        <v>0</v>
      </c>
      <c r="DD29" s="58">
        <v>0</v>
      </c>
      <c r="DE29" s="35">
        <f t="shared" si="43"/>
        <v>0</v>
      </c>
      <c r="DF29" s="30">
        <f t="shared" si="44"/>
        <v>0</v>
      </c>
      <c r="DG29" s="64" t="str">
        <f t="shared" si="45"/>
        <v>-</v>
      </c>
      <c r="DH29" s="57">
        <v>0</v>
      </c>
      <c r="DI29" s="58">
        <v>0</v>
      </c>
      <c r="DJ29" s="35">
        <f t="shared" si="46"/>
        <v>0</v>
      </c>
      <c r="DK29" s="30">
        <f t="shared" si="47"/>
        <v>0</v>
      </c>
      <c r="DL29" s="64" t="str">
        <f t="shared" si="48"/>
        <v>-</v>
      </c>
      <c r="DM29" s="57">
        <v>0</v>
      </c>
      <c r="DN29" s="58">
        <v>0</v>
      </c>
      <c r="DO29" s="35">
        <f t="shared" si="49"/>
        <v>0</v>
      </c>
      <c r="DP29" s="30">
        <f t="shared" si="50"/>
        <v>0</v>
      </c>
      <c r="DQ29" s="64" t="str">
        <f t="shared" si="51"/>
        <v>-</v>
      </c>
      <c r="DR29" s="57">
        <v>0</v>
      </c>
      <c r="DS29" s="58">
        <v>0</v>
      </c>
      <c r="DT29" s="35">
        <f t="shared" si="52"/>
        <v>0</v>
      </c>
      <c r="DU29" s="30">
        <f t="shared" si="53"/>
        <v>0</v>
      </c>
      <c r="DV29" s="64" t="str">
        <f t="shared" si="54"/>
        <v>-</v>
      </c>
      <c r="DW29" s="57">
        <v>0</v>
      </c>
      <c r="DX29" s="58">
        <v>0</v>
      </c>
      <c r="DY29" s="35">
        <f t="shared" si="55"/>
        <v>0</v>
      </c>
      <c r="DZ29" s="30">
        <f t="shared" si="56"/>
        <v>0</v>
      </c>
      <c r="EA29" s="64" t="str">
        <f t="shared" si="57"/>
        <v>-</v>
      </c>
      <c r="EB29" s="57">
        <v>0</v>
      </c>
      <c r="EC29" s="58">
        <v>0</v>
      </c>
      <c r="ED29" s="35">
        <f t="shared" si="58"/>
        <v>0</v>
      </c>
      <c r="EE29" s="30">
        <f t="shared" si="59"/>
        <v>0</v>
      </c>
      <c r="EF29" s="64" t="str">
        <f t="shared" si="60"/>
        <v>-</v>
      </c>
      <c r="EG29" s="57">
        <v>0</v>
      </c>
      <c r="EH29" s="58">
        <v>0</v>
      </c>
      <c r="EI29" s="35">
        <f t="shared" si="61"/>
        <v>0</v>
      </c>
      <c r="EJ29" s="30">
        <f t="shared" si="62"/>
        <v>0</v>
      </c>
      <c r="EK29" s="64" t="str">
        <f t="shared" si="63"/>
        <v>-</v>
      </c>
      <c r="EL29" s="57">
        <v>0</v>
      </c>
      <c r="EM29" s="58">
        <v>0</v>
      </c>
      <c r="EN29" s="35">
        <f t="shared" si="64"/>
        <v>0</v>
      </c>
      <c r="EO29" s="30">
        <f t="shared" si="65"/>
        <v>0</v>
      </c>
      <c r="EP29" s="64" t="str">
        <f t="shared" si="66"/>
        <v>-</v>
      </c>
      <c r="EQ29" s="57">
        <v>0</v>
      </c>
      <c r="ER29" s="58">
        <v>0</v>
      </c>
      <c r="ES29" s="35">
        <f t="shared" si="67"/>
        <v>0</v>
      </c>
      <c r="ET29" s="30">
        <f t="shared" si="68"/>
        <v>0</v>
      </c>
      <c r="EU29" s="64" t="str">
        <f t="shared" si="69"/>
        <v>-</v>
      </c>
      <c r="EV29" s="57">
        <v>0</v>
      </c>
      <c r="EW29" s="58">
        <v>0</v>
      </c>
      <c r="EX29" s="35">
        <f t="shared" si="70"/>
        <v>0</v>
      </c>
      <c r="EY29" s="30">
        <f t="shared" si="71"/>
        <v>0</v>
      </c>
      <c r="EZ29" s="64" t="str">
        <f t="shared" si="72"/>
        <v>-</v>
      </c>
      <c r="FA29" s="57">
        <v>0</v>
      </c>
      <c r="FB29" s="58">
        <v>0</v>
      </c>
      <c r="FC29" s="35">
        <f t="shared" si="73"/>
        <v>0</v>
      </c>
      <c r="FD29" s="30">
        <f t="shared" si="74"/>
        <v>0</v>
      </c>
      <c r="FE29" s="64" t="str">
        <f t="shared" si="75"/>
        <v>-</v>
      </c>
      <c r="FF29" s="57">
        <v>0</v>
      </c>
      <c r="FG29" s="58">
        <v>0</v>
      </c>
      <c r="FH29" s="35">
        <f t="shared" si="76"/>
        <v>0</v>
      </c>
      <c r="FI29" s="30">
        <f t="shared" si="77"/>
        <v>0</v>
      </c>
      <c r="FJ29" s="64" t="str">
        <f t="shared" si="78"/>
        <v>-</v>
      </c>
      <c r="FK29" s="57">
        <v>0</v>
      </c>
      <c r="FL29" s="58">
        <v>0</v>
      </c>
      <c r="FM29" s="35">
        <f t="shared" si="79"/>
        <v>0</v>
      </c>
      <c r="FN29" s="30">
        <f t="shared" si="80"/>
        <v>0</v>
      </c>
      <c r="FO29" s="64" t="str">
        <f t="shared" si="81"/>
        <v>-</v>
      </c>
      <c r="FP29" s="57">
        <v>0</v>
      </c>
      <c r="FQ29" s="58">
        <v>0</v>
      </c>
      <c r="FR29" s="35">
        <f t="shared" si="82"/>
        <v>0</v>
      </c>
      <c r="FS29" s="30">
        <f t="shared" si="83"/>
        <v>0</v>
      </c>
      <c r="FT29" s="64" t="str">
        <f t="shared" si="84"/>
        <v>-</v>
      </c>
      <c r="FU29" s="57">
        <v>0</v>
      </c>
      <c r="FV29" s="58">
        <v>0</v>
      </c>
      <c r="FW29" s="35">
        <f t="shared" si="85"/>
        <v>0</v>
      </c>
      <c r="FX29" s="30">
        <f t="shared" si="86"/>
        <v>0</v>
      </c>
      <c r="FY29" s="64" t="str">
        <f t="shared" si="87"/>
        <v>-</v>
      </c>
      <c r="FZ29" s="57">
        <v>0</v>
      </c>
      <c r="GA29" s="58">
        <v>0</v>
      </c>
      <c r="GB29" s="35">
        <f t="shared" si="88"/>
        <v>0</v>
      </c>
      <c r="GC29" s="30">
        <f t="shared" si="89"/>
        <v>0</v>
      </c>
      <c r="GD29" s="64" t="str">
        <f t="shared" si="90"/>
        <v>-</v>
      </c>
      <c r="GE29" s="57">
        <v>0</v>
      </c>
      <c r="GF29" s="58">
        <v>0</v>
      </c>
      <c r="GG29" s="35">
        <f t="shared" si="91"/>
        <v>0</v>
      </c>
      <c r="GH29" s="30">
        <f t="shared" si="92"/>
        <v>0</v>
      </c>
      <c r="GI29" s="64" t="str">
        <f t="shared" si="93"/>
        <v>-</v>
      </c>
      <c r="GJ29" s="57">
        <v>0</v>
      </c>
      <c r="GK29" s="58">
        <v>0</v>
      </c>
      <c r="GL29" s="35">
        <f t="shared" si="94"/>
        <v>0</v>
      </c>
      <c r="GM29" s="30">
        <f t="shared" si="95"/>
        <v>0</v>
      </c>
      <c r="GN29" s="64" t="str">
        <f t="shared" si="96"/>
        <v>-</v>
      </c>
      <c r="GO29" s="57">
        <v>0</v>
      </c>
      <c r="GP29" s="58">
        <v>0</v>
      </c>
      <c r="GQ29" s="35">
        <f t="shared" si="97"/>
        <v>0</v>
      </c>
      <c r="GR29" s="30">
        <f t="shared" si="98"/>
        <v>0</v>
      </c>
      <c r="GS29" s="64" t="str">
        <f t="shared" si="99"/>
        <v>-</v>
      </c>
      <c r="GT29" s="57">
        <v>0</v>
      </c>
      <c r="GU29" s="58">
        <v>0</v>
      </c>
      <c r="GV29" s="35">
        <f t="shared" si="100"/>
        <v>0</v>
      </c>
      <c r="GW29" s="30">
        <f t="shared" si="101"/>
        <v>0</v>
      </c>
      <c r="GX29" s="64" t="str">
        <f t="shared" si="102"/>
        <v>-</v>
      </c>
      <c r="GY29" s="57">
        <v>0</v>
      </c>
      <c r="GZ29" s="58">
        <v>0</v>
      </c>
      <c r="HA29" s="35">
        <f t="shared" si="103"/>
        <v>0</v>
      </c>
      <c r="HB29" s="30">
        <f t="shared" si="104"/>
        <v>0</v>
      </c>
      <c r="HC29" s="64" t="str">
        <f t="shared" si="105"/>
        <v>-</v>
      </c>
      <c r="HD29" s="57">
        <v>0</v>
      </c>
      <c r="HE29" s="58">
        <v>0</v>
      </c>
      <c r="HF29" s="35">
        <f t="shared" si="106"/>
        <v>0</v>
      </c>
      <c r="HG29" s="30">
        <f t="shared" si="107"/>
        <v>0</v>
      </c>
      <c r="HH29" s="64" t="str">
        <f t="shared" si="108"/>
        <v>-</v>
      </c>
      <c r="HI29" s="57">
        <v>0</v>
      </c>
      <c r="HJ29" s="58">
        <v>0</v>
      </c>
      <c r="HK29" s="35">
        <f t="shared" si="109"/>
        <v>0</v>
      </c>
      <c r="HL29" s="30">
        <f t="shared" si="110"/>
        <v>0</v>
      </c>
      <c r="HM29" s="64" t="str">
        <f t="shared" si="111"/>
        <v>-</v>
      </c>
      <c r="HN29" s="57">
        <v>0</v>
      </c>
      <c r="HO29" s="58">
        <v>0</v>
      </c>
      <c r="HP29" s="35">
        <f t="shared" si="112"/>
        <v>0</v>
      </c>
      <c r="HQ29" s="30">
        <f t="shared" si="113"/>
        <v>0</v>
      </c>
      <c r="HR29" s="64" t="str">
        <f t="shared" si="114"/>
        <v>-</v>
      </c>
      <c r="HS29" s="57">
        <v>0</v>
      </c>
      <c r="HT29" s="58">
        <v>0</v>
      </c>
      <c r="HU29" s="35">
        <f t="shared" si="115"/>
        <v>0</v>
      </c>
      <c r="HV29" s="30">
        <f t="shared" si="116"/>
        <v>0</v>
      </c>
      <c r="HW29" s="64" t="str">
        <f t="shared" si="117"/>
        <v>-</v>
      </c>
      <c r="HX29" s="57">
        <v>0</v>
      </c>
      <c r="HY29" s="58">
        <v>0</v>
      </c>
      <c r="HZ29" s="35">
        <f t="shared" si="118"/>
        <v>0</v>
      </c>
      <c r="IA29" s="30">
        <f t="shared" si="119"/>
        <v>0</v>
      </c>
      <c r="IB29" s="64" t="str">
        <f t="shared" si="120"/>
        <v>-</v>
      </c>
      <c r="IC29" s="57">
        <v>0</v>
      </c>
      <c r="ID29" s="58">
        <v>0</v>
      </c>
      <c r="IE29" s="35">
        <f t="shared" si="121"/>
        <v>0</v>
      </c>
      <c r="IF29" s="30">
        <f t="shared" si="122"/>
        <v>0</v>
      </c>
      <c r="IG29" s="64" t="str">
        <f t="shared" si="123"/>
        <v>-</v>
      </c>
      <c r="IH29" s="57">
        <v>0</v>
      </c>
      <c r="II29" s="58">
        <v>0</v>
      </c>
      <c r="IJ29" s="35">
        <f t="shared" si="124"/>
        <v>0</v>
      </c>
      <c r="IK29" s="30">
        <f t="shared" si="125"/>
        <v>0</v>
      </c>
      <c r="IL29" s="64" t="str">
        <f t="shared" si="126"/>
        <v>-</v>
      </c>
      <c r="IM29" s="57">
        <v>0</v>
      </c>
      <c r="IN29" s="58">
        <v>0</v>
      </c>
      <c r="IO29" s="29">
        <f t="shared" si="14"/>
        <v>0</v>
      </c>
      <c r="IP29" s="30">
        <f t="shared" si="127"/>
        <v>0</v>
      </c>
      <c r="IQ29" s="64" t="str">
        <f t="shared" si="128"/>
        <v>-</v>
      </c>
      <c r="IR29" s="57">
        <v>0</v>
      </c>
      <c r="IS29" s="58">
        <v>0</v>
      </c>
      <c r="IT29" s="98">
        <v>0</v>
      </c>
      <c r="IU29" s="30">
        <f t="shared" si="129"/>
        <v>0</v>
      </c>
      <c r="IV29" s="64" t="str">
        <f t="shared" si="130"/>
        <v>-</v>
      </c>
    </row>
    <row r="30" spans="1:25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9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2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5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8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1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4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7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40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3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6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9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2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5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8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1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4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7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70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3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6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9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2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5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8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1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4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7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100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3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6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  <c r="HI30" s="75">
        <v>0</v>
      </c>
      <c r="HJ30" s="58">
        <v>0</v>
      </c>
      <c r="HK30" s="35">
        <f t="shared" si="109"/>
        <v>0</v>
      </c>
      <c r="HL30" s="30">
        <f>IF(HJ30&lt;0,"Error",IF(AND(HE30=0,HJ30&gt;0),"New Comer",HJ30-HE30))</f>
        <v>0</v>
      </c>
      <c r="HM30" s="64" t="str">
        <f>IF(AND(HE30=0,HJ30=0),"-",IF(HE30=0,"",HL30/HE30))</f>
        <v>-</v>
      </c>
      <c r="HN30" s="75">
        <v>0</v>
      </c>
      <c r="HO30" s="58">
        <v>0</v>
      </c>
      <c r="HP30" s="35">
        <f t="shared" si="112"/>
        <v>0</v>
      </c>
      <c r="HQ30" s="30">
        <f>IF(HO30&lt;0,"Error",IF(AND(HJ30=0,HO30&gt;0),"New Comer",HO30-HJ30))</f>
        <v>0</v>
      </c>
      <c r="HR30" s="64" t="str">
        <f>IF(AND(HJ30=0,HO30=0),"-",IF(HJ30=0,"",HQ30/HJ30))</f>
        <v>-</v>
      </c>
      <c r="HS30" s="75">
        <v>0</v>
      </c>
      <c r="HT30" s="58">
        <v>0</v>
      </c>
      <c r="HU30" s="35">
        <f t="shared" si="115"/>
        <v>0</v>
      </c>
      <c r="HV30" s="30">
        <f>IF(HT30&lt;0,"Error",IF(AND(HO30=0,HT30&gt;0),"New Comer",HT30-HO30))</f>
        <v>0</v>
      </c>
      <c r="HW30" s="64" t="str">
        <f>IF(AND(HO30=0,HT30=0),"-",IF(HO30=0,"",HV30/HO30))</f>
        <v>-</v>
      </c>
      <c r="HX30" s="75">
        <v>0</v>
      </c>
      <c r="HY30" s="58">
        <v>0</v>
      </c>
      <c r="HZ30" s="35">
        <f t="shared" si="118"/>
        <v>0</v>
      </c>
      <c r="IA30" s="30">
        <f>IF(HY30&lt;0,"Error",IF(AND(HT30=0,HY30&gt;0),"New Comer",HY30-HT30))</f>
        <v>0</v>
      </c>
      <c r="IB30" s="64" t="str">
        <f>IF(AND(HT30=0,HY30=0),"-",IF(HT30=0,"",IA30/HT30))</f>
        <v>-</v>
      </c>
      <c r="IC30" s="75">
        <v>0</v>
      </c>
      <c r="ID30" s="58">
        <v>0</v>
      </c>
      <c r="IE30" s="35">
        <f t="shared" si="121"/>
        <v>0</v>
      </c>
      <c r="IF30" s="30">
        <f>IF(ID30&lt;0,"Error",IF(AND(HY30=0,ID30&gt;0),"New Comer",ID30-HY30))</f>
        <v>0</v>
      </c>
      <c r="IG30" s="64" t="str">
        <f>IF(AND(HY30=0,ID30=0),"-",IF(HY30=0,"",IF30/HY30))</f>
        <v>-</v>
      </c>
      <c r="IH30" s="75">
        <v>0</v>
      </c>
      <c r="II30" s="58">
        <v>0</v>
      </c>
      <c r="IJ30" s="35">
        <f t="shared" si="124"/>
        <v>0</v>
      </c>
      <c r="IK30" s="30">
        <f>IF(II30&lt;0,"Error",IF(AND(ID30=0,II30&gt;0),"New Comer",II30-ID30))</f>
        <v>0</v>
      </c>
      <c r="IL30" s="64" t="str">
        <f>IF(AND(ID30=0,II30=0),"-",IF(ID30=0,"",IK30/ID30))</f>
        <v>-</v>
      </c>
      <c r="IM30" s="75">
        <v>0</v>
      </c>
      <c r="IN30" s="58">
        <v>0</v>
      </c>
      <c r="IO30" s="29">
        <f t="shared" si="14"/>
        <v>0</v>
      </c>
      <c r="IP30" s="30">
        <f>IF(IN30&lt;0,"Error",IF(AND(II30=0,IN30&gt;0),"New Comer",IN30-II30))</f>
        <v>0</v>
      </c>
      <c r="IQ30" s="64" t="str">
        <f>IF(AND(II30=0,IN30=0),"-",IF(II30=0,"",IP30/II30))</f>
        <v>-</v>
      </c>
      <c r="IR30" s="75">
        <v>0</v>
      </c>
      <c r="IS30" s="58">
        <v>0</v>
      </c>
      <c r="IT30" s="98">
        <v>0</v>
      </c>
      <c r="IU30" s="30">
        <f>IF(IS30&lt;0,"Error",IF(AND(IN30=0,IS30&gt;0),"New Comer",IS30-IN30))</f>
        <v>0</v>
      </c>
      <c r="IV30" s="64" t="str">
        <f>IF(AND(IN30=0,IS30=0),"-",IF(IN30=0,"",IU30/IN30))</f>
        <v>-</v>
      </c>
    </row>
    <row r="31" spans="1:256" s="7" customFormat="1" ht="21.75" thickBot="1">
      <c r="A31" s="37" t="s">
        <v>62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5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8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1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4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7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70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3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6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9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2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5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8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1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4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7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100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3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6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  <c r="HI31" s="75">
        <v>0</v>
      </c>
      <c r="HJ31" s="58">
        <v>0</v>
      </c>
      <c r="HK31" s="35">
        <f t="shared" si="109"/>
        <v>0</v>
      </c>
      <c r="HL31" s="30">
        <f>IF(HJ31&lt;0,"Error",IF(AND(HE31=0,HJ31&gt;0),"New Comer",HJ31-HE31))</f>
        <v>0</v>
      </c>
      <c r="HM31" s="64" t="str">
        <f>IF(AND(HE31=0,HJ31=0),"-",IF(HE31=0,"",HL31/HE31))</f>
        <v>-</v>
      </c>
      <c r="HN31" s="75">
        <v>0</v>
      </c>
      <c r="HO31" s="58">
        <v>0</v>
      </c>
      <c r="HP31" s="35">
        <f t="shared" si="112"/>
        <v>0</v>
      </c>
      <c r="HQ31" s="30">
        <f>IF(HO31&lt;0,"Error",IF(AND(HJ31=0,HO31&gt;0),"New Comer",HO31-HJ31))</f>
        <v>0</v>
      </c>
      <c r="HR31" s="64" t="str">
        <f>IF(AND(HJ31=0,HO31=0),"-",IF(HJ31=0,"",HQ31/HJ31))</f>
        <v>-</v>
      </c>
      <c r="HS31" s="75">
        <v>0</v>
      </c>
      <c r="HT31" s="58">
        <v>0</v>
      </c>
      <c r="HU31" s="35">
        <f t="shared" si="115"/>
        <v>0</v>
      </c>
      <c r="HV31" s="30">
        <f>IF(HT31&lt;0,"Error",IF(AND(HO31=0,HT31&gt;0),"New Comer",HT31-HO31))</f>
        <v>0</v>
      </c>
      <c r="HW31" s="64" t="str">
        <f>IF(AND(HO31=0,HT31=0),"-",IF(HO31=0,"",HV31/HO31))</f>
        <v>-</v>
      </c>
      <c r="HX31" s="75">
        <v>0</v>
      </c>
      <c r="HY31" s="58">
        <v>0</v>
      </c>
      <c r="HZ31" s="35">
        <f t="shared" si="118"/>
        <v>0</v>
      </c>
      <c r="IA31" s="30">
        <f>IF(HY31&lt;0,"Error",IF(AND(HT31=0,HY31&gt;0),"New Comer",HY31-HT31))</f>
        <v>0</v>
      </c>
      <c r="IB31" s="64" t="str">
        <f>IF(AND(HT31=0,HY31=0),"-",IF(HT31=0,"",IA31/HT31))</f>
        <v>-</v>
      </c>
      <c r="IC31" s="75">
        <v>0</v>
      </c>
      <c r="ID31" s="58">
        <v>0</v>
      </c>
      <c r="IE31" s="35">
        <f t="shared" si="121"/>
        <v>0</v>
      </c>
      <c r="IF31" s="30">
        <f>IF(ID31&lt;0,"Error",IF(AND(HY31=0,ID31&gt;0),"New Comer",ID31-HY31))</f>
        <v>0</v>
      </c>
      <c r="IG31" s="64" t="str">
        <f>IF(AND(HY31=0,ID31=0),"-",IF(HY31=0,"",IF31/HY31))</f>
        <v>-</v>
      </c>
      <c r="IH31" s="75">
        <v>0</v>
      </c>
      <c r="II31" s="58">
        <v>0</v>
      </c>
      <c r="IJ31" s="35">
        <f t="shared" si="124"/>
        <v>0</v>
      </c>
      <c r="IK31" s="30">
        <f>IF(II31&lt;0,"Error",IF(AND(ID31=0,II31&gt;0),"New Comer",II31-ID31))</f>
        <v>0</v>
      </c>
      <c r="IL31" s="64" t="str">
        <f>IF(AND(ID31=0,II31=0),"-",IF(ID31=0,"",IK31/ID31))</f>
        <v>-</v>
      </c>
      <c r="IM31" s="75">
        <v>0</v>
      </c>
      <c r="IN31" s="58">
        <v>0</v>
      </c>
      <c r="IO31" s="29">
        <f t="shared" si="14"/>
        <v>0</v>
      </c>
      <c r="IP31" s="30">
        <f>IF(IN31&lt;0,"Error",IF(AND(II31=0,IN31&gt;0),"New Comer",IN31-II31))</f>
        <v>0</v>
      </c>
      <c r="IQ31" s="64" t="str">
        <f>IF(AND(II31=0,IN31=0),"-",IF(II31=0,"",IP31/II31))</f>
        <v>-</v>
      </c>
      <c r="IR31" s="75">
        <v>0</v>
      </c>
      <c r="IS31" s="58">
        <v>0</v>
      </c>
      <c r="IT31" s="98">
        <v>0</v>
      </c>
      <c r="IU31" s="30">
        <f>IF(IS31&lt;0,"Error",IF(AND(IN31=0,IS31&gt;0),"New Comer",IS31-IN31))</f>
        <v>0</v>
      </c>
      <c r="IV31" s="64" t="str">
        <f>IF(AND(IN31=0,IS31=0),"-",IF(IN31=0,"",IU31/IN31))</f>
        <v>-</v>
      </c>
    </row>
    <row r="32" spans="1:256" ht="21.75" thickBot="1">
      <c r="A32" s="76" t="s">
        <v>20</v>
      </c>
      <c r="B32" s="77">
        <f t="shared" ref="B32:P32" si="138">SUM(B7:B26)</f>
        <v>19</v>
      </c>
      <c r="C32" s="78">
        <f t="shared" si="138"/>
        <v>5303809023.04</v>
      </c>
      <c r="D32" s="79">
        <f t="shared" si="138"/>
        <v>0.99999999999999989</v>
      </c>
      <c r="E32" s="80">
        <f t="shared" si="138"/>
        <v>27</v>
      </c>
      <c r="F32" s="78">
        <f t="shared" si="138"/>
        <v>13557424977.549999</v>
      </c>
      <c r="G32" s="79">
        <f t="shared" si="138"/>
        <v>1</v>
      </c>
      <c r="H32" s="77">
        <f t="shared" si="138"/>
        <v>30</v>
      </c>
      <c r="I32" s="78">
        <f t="shared" si="138"/>
        <v>24222650545.519997</v>
      </c>
      <c r="J32" s="81">
        <f t="shared" si="138"/>
        <v>1</v>
      </c>
      <c r="K32" s="82">
        <f t="shared" si="138"/>
        <v>49</v>
      </c>
      <c r="L32" s="83">
        <f t="shared" si="138"/>
        <v>47773702160.820007</v>
      </c>
      <c r="M32" s="84">
        <f t="shared" si="138"/>
        <v>0.99999999999999989</v>
      </c>
      <c r="N32" s="80">
        <f t="shared" si="138"/>
        <v>48</v>
      </c>
      <c r="O32" s="78">
        <f t="shared" si="138"/>
        <v>44275852904.230003</v>
      </c>
      <c r="P32" s="85">
        <f t="shared" si="138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39">SUM(AL7:AL28)</f>
        <v>77</v>
      </c>
      <c r="AM32" s="87">
        <f t="shared" si="139"/>
        <v>337205876801.31055</v>
      </c>
      <c r="AN32" s="89">
        <f t="shared" si="139"/>
        <v>0.99999999999999978</v>
      </c>
      <c r="AO32" s="90">
        <f t="shared" si="139"/>
        <v>83</v>
      </c>
      <c r="AP32" s="91">
        <f t="shared" si="139"/>
        <v>397125725980.1601</v>
      </c>
      <c r="AQ32" s="88">
        <f t="shared" si="139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1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4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7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30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3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6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9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2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5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8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1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4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  <c r="HI32" s="90">
        <f>SUM(HI7:HI31)</f>
        <v>106</v>
      </c>
      <c r="HJ32" s="91">
        <f>SUM(HJ7:HJ31)</f>
        <v>107943547321.08</v>
      </c>
      <c r="HK32" s="96">
        <f>SUM(HK7:HK31)</f>
        <v>0.98937989415408023</v>
      </c>
      <c r="HL32" s="94">
        <f>IF(HJ32&lt;0,"Error",IF(AND(HE32=0,HJ32&gt;0),"New Comer",HJ32-HE32))</f>
        <v>-29662719914.939987</v>
      </c>
      <c r="HM32" s="95">
        <f>IF(AND(HE32=0,HJ32=0),"-",IF(HE32=0,"",HL32/HE32))</f>
        <v>-0.21556227423902852</v>
      </c>
      <c r="HN32" s="90">
        <f>SUM(HN7:HN31)</f>
        <v>106</v>
      </c>
      <c r="HO32" s="91">
        <f>SUM(HO7:HO31)</f>
        <v>111257973040.17</v>
      </c>
      <c r="HP32" s="96">
        <f>SUM(HP7:HP31)</f>
        <v>0.9880662439940191</v>
      </c>
      <c r="HQ32" s="94">
        <f>IF(HO32&lt;0,"Error",IF(AND(HJ32=0,HO32&gt;0),"New Comer",HO32-HJ32))</f>
        <v>3314425719.0899963</v>
      </c>
      <c r="HR32" s="95">
        <f>IF(AND(HJ32=0,HO32=0),"-",IF(HJ32=0,"",HQ32/HJ32))</f>
        <v>3.0705176931337806E-2</v>
      </c>
      <c r="HS32" s="90">
        <f>SUM(HS7:HS31)</f>
        <v>106</v>
      </c>
      <c r="HT32" s="91">
        <f>SUM(HT7:HT31)</f>
        <v>108583512764.17998</v>
      </c>
      <c r="HU32" s="96">
        <f>SUM(HU7:HU31)</f>
        <v>0.98827775148103003</v>
      </c>
      <c r="HV32" s="94">
        <f>IF(HT32&lt;0,"Error",IF(AND(HO32=0,HT32&gt;0),"New Comer",HT32-HO32))</f>
        <v>-2674460275.9900208</v>
      </c>
      <c r="HW32" s="95">
        <f>IF(AND(HO32=0,HT32=0),"-",IF(HO32=0,"",HV32/HO32))</f>
        <v>-2.4038369591942856E-2</v>
      </c>
      <c r="HX32" s="90">
        <f>SUM(HX7:HX31)</f>
        <v>101</v>
      </c>
      <c r="HY32" s="91">
        <f>SUM(HY7:HY31)</f>
        <v>108745817491.23</v>
      </c>
      <c r="HZ32" s="96">
        <f>SUM(HZ7:HZ31)</f>
        <v>0.98797378059307528</v>
      </c>
      <c r="IA32" s="94">
        <f>IF(HY32&lt;0,"Error",IF(AND(HT32=0,HY32&gt;0),"New Comer",HY32-HT32))</f>
        <v>162304727.05001831</v>
      </c>
      <c r="IB32" s="95">
        <f>IF(AND(HT32=0,HY32=0),"-",IF(HT32=0,"",IA32/HT32))</f>
        <v>1.4947455918331658E-3</v>
      </c>
      <c r="IC32" s="90">
        <f>SUM(IC7:IC31)</f>
        <v>98</v>
      </c>
      <c r="ID32" s="91">
        <f>SUM(ID7:ID31)</f>
        <v>107866243853.18001</v>
      </c>
      <c r="IE32" s="96">
        <f>SUM(IE7:IE31)</f>
        <v>0.98744480761160602</v>
      </c>
      <c r="IF32" s="94">
        <f>IF(ID32&lt;0,"Error",IF(AND(HY32=0,ID32&gt;0),"New Comer",ID32-HY32))</f>
        <v>-879573638.04998779</v>
      </c>
      <c r="IG32" s="95">
        <f>IF(AND(HY32=0,ID32=0),"-",IF(HY32=0,"",IF32/HY32))</f>
        <v>-8.0883445298567235E-3</v>
      </c>
      <c r="IH32" s="90">
        <f>SUM(IH7:IH31)</f>
        <v>98</v>
      </c>
      <c r="II32" s="91">
        <f>SUM(II7:II31)</f>
        <v>102542769548.67999</v>
      </c>
      <c r="IJ32" s="96">
        <f>SUM(IJ7:IJ31)</f>
        <v>0.98707992051774474</v>
      </c>
      <c r="IK32" s="94">
        <f>IF(II32&lt;0,"Error",IF(AND(ID32=0,II32&gt;0),"New Comer",II32-ID32))</f>
        <v>-5323474304.5000153</v>
      </c>
      <c r="IL32" s="95">
        <f>IF(AND(ID32=0,II32=0),"-",IF(ID32=0,"",IK32/ID32))</f>
        <v>-4.9352551032980772E-2</v>
      </c>
      <c r="IM32" s="90">
        <v>34</v>
      </c>
      <c r="IN32" s="91">
        <v>38617165677.520004</v>
      </c>
      <c r="IO32" s="96">
        <f>SUM(IO7:IO31)</f>
        <v>1</v>
      </c>
      <c r="IP32" s="94">
        <f>IF(IN32&lt;0,"Error",IF(AND(II32=0,IN32&gt;0),"New Comer",IN32-II32))</f>
        <v>-63925603871.159988</v>
      </c>
      <c r="IQ32" s="95">
        <f>IF(AND(II32=0,IN32=0),"-",IF(II32=0,"",IP32/II32))</f>
        <v>-0.62340430390669987</v>
      </c>
      <c r="IR32" s="90">
        <v>0</v>
      </c>
      <c r="IS32" s="99">
        <v>0</v>
      </c>
      <c r="IT32" s="100">
        <v>0</v>
      </c>
      <c r="IU32" s="94">
        <f>IF(IS32&lt;0,"Error",IF(AND(IN32=0,IS32&gt;0),"New Comer",IS32-IN32))</f>
        <v>-38617165677.520004</v>
      </c>
      <c r="IV32" s="95">
        <f>IF(AND(IN32=0,IS32=0),"-",IF(IN32=0,"",IU32/IN32))</f>
        <v>-1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45</v>
      </c>
      <c r="B34" s="37"/>
      <c r="C34" s="37"/>
      <c r="D34" s="37"/>
    </row>
    <row r="35" spans="1:61" ht="21.75">
      <c r="A35" s="51" t="s">
        <v>46</v>
      </c>
    </row>
    <row r="36" spans="1:61" ht="21.75">
      <c r="A36" s="51" t="s">
        <v>47</v>
      </c>
    </row>
  </sheetData>
  <mergeCells count="95">
    <mergeCell ref="IM3:IQ3"/>
    <mergeCell ref="IP4:IQ4"/>
    <mergeCell ref="IC3:IG3"/>
    <mergeCell ref="IF4:IG4"/>
    <mergeCell ref="HS3:HW3"/>
    <mergeCell ref="HV4:HW4"/>
    <mergeCell ref="IH3:IL3"/>
    <mergeCell ref="IK4:IL4"/>
    <mergeCell ref="HI3:HM3"/>
    <mergeCell ref="HL4:HM4"/>
    <mergeCell ref="HX3:IB3"/>
    <mergeCell ref="IA4:IB4"/>
    <mergeCell ref="HD3:HH3"/>
    <mergeCell ref="HG4:HH4"/>
    <mergeCell ref="HN3:HR3"/>
    <mergeCell ref="HQ4:HR4"/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IR3:IV3"/>
    <mergeCell ref="IU4:IV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Nichakarn Promthagol</cp:lastModifiedBy>
  <dcterms:created xsi:type="dcterms:W3CDTF">2007-01-31T01:43:05Z</dcterms:created>
  <dcterms:modified xsi:type="dcterms:W3CDTF">2026-02-13T08:13:19Z</dcterms:modified>
</cp:coreProperties>
</file>